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8"/>
  </bookViews>
  <sheets>
    <sheet name="Vendimi" sheetId="14" r:id="rId1"/>
    <sheet name="R.financiar" sheetId="10" r:id="rId2"/>
    <sheet name="Tab. e buxhetit" sheetId="5" r:id="rId3"/>
    <sheet name="Mallrat" sheetId="9" r:id="rId4"/>
    <sheet name="Kapitalet" sheetId="3" r:id="rId5"/>
    <sheet name="Subvencionet dhe pagat" sheetId="4" r:id="rId6"/>
    <sheet name="Deputetët" sheetId="11" r:id="rId7"/>
    <sheet name="Administrata" sheetId="12" r:id="rId8"/>
    <sheet name="Stafi Politik" sheetId="13" r:id="rId9"/>
  </sheets>
  <definedNames>
    <definedName name="_xlnm.Print_Area" localSheetId="3">Mallrat!$A$1:$J$109</definedName>
    <definedName name="_xlnm.Print_Area" localSheetId="1">R.financiar!$A$1:$Q$121</definedName>
  </definedNames>
  <calcPr calcId="152511"/>
</workbook>
</file>

<file path=xl/calcChain.xml><?xml version="1.0" encoding="utf-8"?>
<calcChain xmlns="http://schemas.openxmlformats.org/spreadsheetml/2006/main">
  <c r="F71" i="9" l="1"/>
  <c r="F9" i="9"/>
  <c r="H54" i="9"/>
  <c r="F88" i="13" l="1"/>
  <c r="F87" i="13"/>
  <c r="F294" i="12"/>
  <c r="F293" i="12"/>
  <c r="F292" i="12"/>
  <c r="F257" i="11"/>
  <c r="F255" i="11"/>
  <c r="F182" i="11"/>
  <c r="F256" i="11" s="1"/>
  <c r="F91" i="9"/>
  <c r="E94" i="9"/>
  <c r="R20" i="10"/>
  <c r="F295" i="12" l="1"/>
  <c r="F89" i="13"/>
  <c r="F258" i="11"/>
  <c r="H14" i="3"/>
  <c r="H94" i="9"/>
  <c r="H93" i="9"/>
  <c r="G51" i="9"/>
  <c r="G71" i="9"/>
  <c r="F7" i="9"/>
  <c r="G79" i="9"/>
  <c r="D91" i="9" l="1"/>
  <c r="D5" i="9"/>
  <c r="D79" i="9"/>
  <c r="D95" i="9"/>
  <c r="E96" i="9" l="1"/>
  <c r="E98" i="9"/>
  <c r="D15" i="5"/>
  <c r="D14" i="5"/>
  <c r="G15" i="5" l="1"/>
  <c r="G14" i="5"/>
  <c r="D71" i="9"/>
  <c r="Q106" i="9"/>
  <c r="F105" i="9"/>
  <c r="H102" i="9"/>
  <c r="E102" i="9"/>
  <c r="G101" i="9"/>
  <c r="H101" i="9" s="1"/>
  <c r="F101" i="9"/>
  <c r="D101" i="9"/>
  <c r="C101" i="9"/>
  <c r="H98" i="9"/>
  <c r="H96" i="9"/>
  <c r="G95" i="9"/>
  <c r="F95" i="9"/>
  <c r="C95" i="9"/>
  <c r="G91" i="9"/>
  <c r="H91" i="9" s="1"/>
  <c r="C91" i="9"/>
  <c r="H89" i="9"/>
  <c r="E89" i="9"/>
  <c r="H88" i="9"/>
  <c r="E88" i="9"/>
  <c r="H87" i="9"/>
  <c r="E87" i="9"/>
  <c r="H86" i="9"/>
  <c r="E86" i="9"/>
  <c r="H85" i="9"/>
  <c r="G85" i="9"/>
  <c r="F85" i="9"/>
  <c r="D85" i="9"/>
  <c r="C85" i="9"/>
  <c r="F80" i="9"/>
  <c r="H80" i="9" s="1"/>
  <c r="E80" i="9"/>
  <c r="C79" i="9"/>
  <c r="E79" i="9" s="1"/>
  <c r="H68" i="9"/>
  <c r="E68" i="9"/>
  <c r="H67" i="9"/>
  <c r="G60" i="9"/>
  <c r="H60" i="9" s="1"/>
  <c r="F60" i="9"/>
  <c r="D60" i="9"/>
  <c r="C60" i="9"/>
  <c r="E54" i="9"/>
  <c r="H52" i="9"/>
  <c r="E52" i="9"/>
  <c r="F51" i="9"/>
  <c r="H51" i="9" s="1"/>
  <c r="D51" i="9"/>
  <c r="E51" i="9" s="1"/>
  <c r="C51" i="9"/>
  <c r="H48" i="9"/>
  <c r="H42" i="9"/>
  <c r="H40" i="9"/>
  <c r="G39" i="9"/>
  <c r="F39" i="9"/>
  <c r="D39" i="9"/>
  <c r="C39" i="9"/>
  <c r="H35" i="9"/>
  <c r="E35" i="9"/>
  <c r="H34" i="9"/>
  <c r="E34" i="9"/>
  <c r="H33" i="9"/>
  <c r="H32" i="9"/>
  <c r="E32" i="9"/>
  <c r="H29" i="9"/>
  <c r="E29" i="9"/>
  <c r="D28" i="9"/>
  <c r="E28" i="9" s="1"/>
  <c r="G28" i="9"/>
  <c r="H28" i="9" s="1"/>
  <c r="F28" i="9"/>
  <c r="C28" i="9"/>
  <c r="H24" i="9"/>
  <c r="E24" i="9"/>
  <c r="H23" i="9"/>
  <c r="E23" i="9"/>
  <c r="H22" i="9"/>
  <c r="E22" i="9"/>
  <c r="G21" i="9"/>
  <c r="H21" i="9" s="1"/>
  <c r="F21" i="9"/>
  <c r="D21" i="9"/>
  <c r="C21" i="9"/>
  <c r="H18" i="9"/>
  <c r="E18" i="9"/>
  <c r="H17" i="9"/>
  <c r="E17" i="9"/>
  <c r="H16" i="9"/>
  <c r="E16" i="9"/>
  <c r="H15" i="9"/>
  <c r="E15" i="9"/>
  <c r="H14" i="9"/>
  <c r="E14" i="9"/>
  <c r="G13" i="9"/>
  <c r="H13" i="9" s="1"/>
  <c r="F13" i="9"/>
  <c r="D13" i="9"/>
  <c r="C13" i="9"/>
  <c r="H10" i="9"/>
  <c r="E10" i="9"/>
  <c r="H9" i="9"/>
  <c r="E9" i="9"/>
  <c r="H8" i="9"/>
  <c r="E8" i="9"/>
  <c r="H7" i="9"/>
  <c r="E7" i="9"/>
  <c r="H6" i="9"/>
  <c r="E6" i="9"/>
  <c r="G5" i="9"/>
  <c r="F5" i="9"/>
  <c r="E5" i="9"/>
  <c r="C5" i="9"/>
  <c r="E21" i="9" l="1"/>
  <c r="E85" i="9"/>
  <c r="D109" i="9"/>
  <c r="G109" i="9"/>
  <c r="E13" i="9"/>
  <c r="E60" i="9"/>
  <c r="H95" i="9"/>
  <c r="E95" i="9"/>
  <c r="C109" i="9"/>
  <c r="H39" i="9"/>
  <c r="H5" i="9"/>
  <c r="E101" i="9"/>
  <c r="F79" i="9"/>
  <c r="H79" i="9" s="1"/>
  <c r="F109" i="9" l="1"/>
  <c r="H109" i="9" l="1"/>
  <c r="E9" i="3" l="1"/>
  <c r="H9" i="3" l="1"/>
  <c r="B30" i="4"/>
  <c r="F15" i="5"/>
  <c r="F14" i="5"/>
  <c r="C15" i="5" l="1"/>
  <c r="C14" i="5"/>
  <c r="D19" i="5" l="1"/>
  <c r="E27" i="4"/>
  <c r="E28" i="4"/>
  <c r="E26" i="4"/>
  <c r="H15" i="5"/>
  <c r="H16" i="5"/>
  <c r="H17" i="5"/>
  <c r="H14" i="5"/>
  <c r="G19" i="5"/>
  <c r="E7" i="3"/>
  <c r="G7" i="4" l="1"/>
  <c r="G5" i="4" s="1"/>
  <c r="E16" i="5"/>
  <c r="E17" i="5"/>
  <c r="E18" i="5"/>
  <c r="E14" i="5"/>
  <c r="E15" i="5"/>
  <c r="H7" i="3"/>
  <c r="C19" i="5"/>
  <c r="E19" i="5" l="1"/>
  <c r="F7" i="4" l="1"/>
  <c r="F5" i="4" s="1"/>
  <c r="E8" i="4"/>
  <c r="D7" i="4"/>
  <c r="C7" i="4"/>
  <c r="D5" i="4"/>
  <c r="C5" i="4"/>
  <c r="F7" i="3"/>
  <c r="F19" i="5"/>
  <c r="H19" i="5" s="1"/>
  <c r="E5" i="4" l="1"/>
  <c r="E7" i="4"/>
  <c r="D30" i="4" l="1"/>
  <c r="E30" i="4" s="1"/>
  <c r="F26" i="4" l="1"/>
  <c r="F27" i="4" l="1"/>
  <c r="F28" i="4"/>
  <c r="C30" i="4"/>
  <c r="F30" i="4" l="1"/>
</calcChain>
</file>

<file path=xl/sharedStrings.xml><?xml version="1.0" encoding="utf-8"?>
<sst xmlns="http://schemas.openxmlformats.org/spreadsheetml/2006/main" count="1900" uniqueCount="732">
  <si>
    <t>4) Tabelat:</t>
  </si>
  <si>
    <t>a) Të hyrat:</t>
  </si>
  <si>
    <t>Ju lutem plotësoni tabelën me informatat e nevojshme.</t>
  </si>
  <si>
    <t>Kodi Ekonomik</t>
  </si>
  <si>
    <t>Kategoria Ekonomike</t>
  </si>
  <si>
    <t>Të hyrat e Planifikuara/Parashikuara për këtë periudhë</t>
  </si>
  <si>
    <t>Të hyrat vetanake të bartura nga viti paraprak</t>
  </si>
  <si>
    <t>Kuvendi i Republikës së Kosovës, nuk realizon të hyra</t>
  </si>
  <si>
    <t>b) Shpenzimet:</t>
  </si>
  <si>
    <t>Ju lutem plotësoni tabelën me të dhënat e nevojshme.</t>
  </si>
  <si>
    <t>% e shpenzimit</t>
  </si>
  <si>
    <t>Mallra dhe shërbime</t>
  </si>
  <si>
    <t>Shërbimet komunale</t>
  </si>
  <si>
    <t>Subvencionet dhe Transferet</t>
  </si>
  <si>
    <t>Investimet Kapitale</t>
  </si>
  <si>
    <t>Gjithsej</t>
  </si>
  <si>
    <t>4. c) DETAJET E SHPENZIMEVE SIPAS KODEVE EKONOMIKE</t>
  </si>
  <si>
    <t>MALLRA DHE SHËRBIME Emri i kategorisë ekonomike</t>
  </si>
  <si>
    <t>SHPENZIME KOMUNALE</t>
  </si>
  <si>
    <t>Ryma</t>
  </si>
  <si>
    <t>Uji</t>
  </si>
  <si>
    <t>Mbeturinat</t>
  </si>
  <si>
    <t>Ngrohja qëndrore</t>
  </si>
  <si>
    <t>Shpenzimet telefonike</t>
  </si>
  <si>
    <t>SHËRBIMET E TELEKOMUNIKIMIT</t>
  </si>
  <si>
    <t>Shpenzimet për internet</t>
  </si>
  <si>
    <t>Shpenzimet e telefonisë mobile</t>
  </si>
  <si>
    <t>Shpenzimet postare</t>
  </si>
  <si>
    <t>Shpenzimet e përdorimit të kabllit optik</t>
  </si>
  <si>
    <t>SHPENZIMET PËR SHËRBIME</t>
  </si>
  <si>
    <t>Shërbimet e arsimimit dhe trajnimit</t>
  </si>
  <si>
    <t>Shërbimet e përfaqësimit dhe avokaturës</t>
  </si>
  <si>
    <t>Shërbimet e ndryshme shëndetësore</t>
  </si>
  <si>
    <t>Shërbime të ndryshme intelektuale dhe këshillëdhënëse</t>
  </si>
  <si>
    <t>Shërbime shtypje jo marketing</t>
  </si>
  <si>
    <t>Shërbime kontraktuese tjera</t>
  </si>
  <si>
    <t>Shërbime teknike</t>
  </si>
  <si>
    <t>Shpenzimet për anëtarësim</t>
  </si>
  <si>
    <t>BLERJE E MOBILJEVE DHE PAISJEVE (ME PAK SE 1000 EURO) (NENTOTALI)</t>
  </si>
  <si>
    <t xml:space="preserve">                           -   </t>
  </si>
  <si>
    <t xml:space="preserve">                         -   </t>
  </si>
  <si>
    <t xml:space="preserve">                  -   </t>
  </si>
  <si>
    <t>Mobilje (me pak se 1000 euro)</t>
  </si>
  <si>
    <t>Telefona (me pak se 1000 euro)</t>
  </si>
  <si>
    <t>Kompjuterë (me pak se 1000 euro)</t>
  </si>
  <si>
    <t>Harduer për teknologji informative (me pak se 1000 euro)</t>
  </si>
  <si>
    <t>Makina fotokopjuese (me pak se 1000 euro)</t>
  </si>
  <si>
    <t>Pajisje speciale mjeksore (me pak se 1000 euro)</t>
  </si>
  <si>
    <t>Pajisje te shërbimit policor (me pak se 1000 euro)</t>
  </si>
  <si>
    <t>Pajisje trafiku (me pak se 1000 euro)</t>
  </si>
  <si>
    <t>Pajisje tjera (me pak se 1000 euro)</t>
  </si>
  <si>
    <t>BLERJE TJERA - MALLRA DHE SHERBIME (NENTOTALI)</t>
  </si>
  <si>
    <t>Furnizime për zyrë</t>
  </si>
  <si>
    <t>Furnizim me veshmbathje</t>
  </si>
  <si>
    <t>Akomodimi</t>
  </si>
  <si>
    <t>Municion dhe armë zjarri</t>
  </si>
  <si>
    <t>Tiketat siguruese(banderollat)</t>
  </si>
  <si>
    <t>DERIVATET DHE LËNDËT DJEGËSE (NENTOTALI)</t>
  </si>
  <si>
    <t>Vaj</t>
  </si>
  <si>
    <t>Nafte per ngrohje qendrore</t>
  </si>
  <si>
    <t>Vaj per ngrohje</t>
  </si>
  <si>
    <t>Mazut</t>
  </si>
  <si>
    <t>Qymyr</t>
  </si>
  <si>
    <t>Dru</t>
  </si>
  <si>
    <t>Derivate per gjenerator</t>
  </si>
  <si>
    <t>Karburant per vetura</t>
  </si>
  <si>
    <t>LLOGARITE E AVANSIT (NENTOTALI)</t>
  </si>
  <si>
    <t>Avas per para te imeta (p.cash)</t>
  </si>
  <si>
    <t>Avans per udhetime zyrtare</t>
  </si>
  <si>
    <t>Avanc</t>
  </si>
  <si>
    <t>Avans per mallra dhe sherbime</t>
  </si>
  <si>
    <t>Avanc - per ambasadat</t>
  </si>
  <si>
    <t>SHERBIMET E REGJISTRIMIT DHE SIGURIMEVE (NENTOTALI)</t>
  </si>
  <si>
    <t>Sigurimi i ndertesave dhe tjera</t>
  </si>
  <si>
    <t>MIRËMBAJTJA (NENTOTALI)</t>
  </si>
  <si>
    <t>Mirembajtja dhe riparimi i automjeteve</t>
  </si>
  <si>
    <t>Mirembajtja e ndertesave</t>
  </si>
  <si>
    <t>Mirëmbajtja e Teknologjisë Informative</t>
  </si>
  <si>
    <t>Mirembajtja e mobileve dhe paisjeve</t>
  </si>
  <si>
    <t>SHPENZIMET E MARKETINGUT (NENTOTALI)</t>
  </si>
  <si>
    <t>Reklamat dhe konkurset</t>
  </si>
  <si>
    <t>Botimet e publikimeve</t>
  </si>
  <si>
    <t>Shpenzimet per informim publik</t>
  </si>
  <si>
    <t>SHPENZIMET E PËRFAQËSIMIT (NENTOTALI)</t>
  </si>
  <si>
    <t>Drekat zyrtare</t>
  </si>
  <si>
    <t>4.d )</t>
  </si>
  <si>
    <t>INVESTIMET KAPITALE</t>
  </si>
  <si>
    <t>Emri i kategorisë ekonomike</t>
  </si>
  <si>
    <t xml:space="preserve">Planifikimi </t>
  </si>
  <si>
    <t xml:space="preserve">% e  shpenzimit  </t>
  </si>
  <si>
    <t xml:space="preserve">% e  shpenzimit </t>
  </si>
  <si>
    <t>Gjithsej Investimet Kapitale</t>
  </si>
  <si>
    <t>4.e)</t>
  </si>
  <si>
    <t>SUBVENCIONET DHE TRANSFERET: DETAJET E SHPENZIMEVE SIPAS KODEVE EKONOMIKE</t>
  </si>
  <si>
    <t>Subvencione dhe Transfere</t>
  </si>
  <si>
    <t>SUBVENCIONET</t>
  </si>
  <si>
    <t>Subvencionet per Etnitete Publike</t>
  </si>
  <si>
    <t xml:space="preserve">Subvencionet per Etnitete Publike </t>
  </si>
  <si>
    <t>Subvencionet per Etnitete Jopublike</t>
  </si>
  <si>
    <t>TRANSFERET</t>
  </si>
  <si>
    <t>4.f)     Personeli dhe struktura e pagave</t>
  </si>
  <si>
    <t>Niveli</t>
  </si>
  <si>
    <t>Pozitat e aprovuara me Ligjin për Buxhet</t>
  </si>
  <si>
    <t>Pozitat e plotësuara</t>
  </si>
  <si>
    <t>Buxheti i shpenzuar për paga për periudhën raportuese</t>
  </si>
  <si>
    <t>Shpenzimet kapitale</t>
  </si>
  <si>
    <t>Shpenzime te udhetimit brenda vendit</t>
  </si>
  <si>
    <t>Shpenzime te udhetimit jashte vendit</t>
  </si>
  <si>
    <t>Administrata e Kuvendit</t>
  </si>
  <si>
    <t>Stafi Mbështetës Politik</t>
  </si>
  <si>
    <t>% e realizimit</t>
  </si>
  <si>
    <t>INVESTIMET KAPITALE: DETAJET E SHPENZIMEVE SIPAS PROJEKTEVE</t>
  </si>
  <si>
    <t>Villa Gërmia</t>
  </si>
  <si>
    <t>Rifreskimi dhe pavarësimi i sistemit të TIK-ut</t>
  </si>
  <si>
    <t>Modernizimi dhe pajisja me teknologji digjitale te sallave konferenciale dhe salles plenare</t>
  </si>
  <si>
    <t>Kodi I projektit</t>
  </si>
  <si>
    <t>Shpenzimet e udhëtimit</t>
  </si>
  <si>
    <t>Regjistrimi dhe Sigurimi i automjeteve</t>
  </si>
  <si>
    <t>Pajisje tjera</t>
  </si>
  <si>
    <t>Renovimi i nderteses dhe instalimeve ekzistuese</t>
  </si>
  <si>
    <t>Sistemi i menaxhimit te objektit</t>
  </si>
  <si>
    <t>Digjitalizimi i arkives</t>
  </si>
  <si>
    <t xml:space="preserve">Krijimi i qendres se te dhenave ne KK </t>
  </si>
  <si>
    <t xml:space="preserve">Buxheti i shpenzuar në % </t>
  </si>
  <si>
    <t>Meditja e udhimit zyrtar jasht vendit</t>
  </si>
  <si>
    <t>Akomodimi gjate udhetimit zyrtar jasht vendit</t>
  </si>
  <si>
    <t>Shpenzimet tjera te udhitimit zyrtar jasht vendit</t>
  </si>
  <si>
    <t>Provizion për Tarifa të Ndryshme</t>
  </si>
  <si>
    <t>Qiraja</t>
  </si>
  <si>
    <t>Pagesa e tatimit ne qira</t>
  </si>
  <si>
    <t xml:space="preserve"> shpenzimet</t>
  </si>
  <si>
    <t>Buxheti 2018</t>
  </si>
  <si>
    <t xml:space="preserve">Shpenzimet </t>
  </si>
  <si>
    <t xml:space="preserve"> Buxheti 2018</t>
  </si>
  <si>
    <t>Krijimi i sistemit te integruar wi-fi ne ndertesen e Kuvendit</t>
  </si>
  <si>
    <t>Taksa komunale</t>
  </si>
  <si>
    <t>Qirajqa per ndertesa</t>
  </si>
  <si>
    <t>Qiraja makineria</t>
  </si>
  <si>
    <t>Anëtarët e Kuvendit</t>
  </si>
  <si>
    <t>Planifikuar 2018</t>
  </si>
  <si>
    <t>Buxheti 2019</t>
  </si>
  <si>
    <t xml:space="preserve"> Buxheti 2019</t>
  </si>
  <si>
    <t>Buxheti dhe Shpenzimet  2018</t>
  </si>
  <si>
    <t xml:space="preserve">Buxheti 2019 </t>
  </si>
  <si>
    <t>Shtatorja "Adem Jashari" ne Prishtinë</t>
  </si>
  <si>
    <t>Memoriali per femrat e dhunuara gjate luftes</t>
  </si>
  <si>
    <t>Pajisje per sallen plenare</t>
  </si>
  <si>
    <t>Renovimi  i salles plenare</t>
  </si>
  <si>
    <t>Komisioni ndihmes shteterore</t>
  </si>
  <si>
    <t>Shpenzimet -vendimet e gjykatave</t>
  </si>
  <si>
    <t xml:space="preserve">Palnifikuar 2019 </t>
  </si>
  <si>
    <t>Shpenzimet tre mujore</t>
  </si>
  <si>
    <t>Shpenzimet  tre mujore</t>
  </si>
  <si>
    <t>Shpenzimet tre mujor</t>
  </si>
  <si>
    <t>Buxheti tre mujor per paga</t>
  </si>
  <si>
    <r>
      <t xml:space="preserve">Kodi i Organizatës Buxhetore: </t>
    </r>
    <r>
      <rPr>
        <b/>
        <sz val="40"/>
        <color theme="1"/>
        <rFont val="Times New Roman"/>
        <family val="1"/>
      </rPr>
      <t>101</t>
    </r>
  </si>
  <si>
    <r>
      <t xml:space="preserve">Informatat kontaktuese: </t>
    </r>
    <r>
      <rPr>
        <b/>
        <sz val="40"/>
        <color theme="1"/>
        <rFont val="Times New Roman"/>
        <family val="1"/>
      </rPr>
      <t>038 200 10 557</t>
    </r>
  </si>
  <si>
    <r>
      <t xml:space="preserve">Sekretari i Kuvendit:  </t>
    </r>
    <r>
      <rPr>
        <b/>
        <sz val="40"/>
        <color theme="1"/>
        <rFont val="Times New Roman"/>
        <family val="1"/>
      </rPr>
      <t>Ismet Krasniqi, Ndërtesa e Kuvendit, zyra N-122</t>
    </r>
  </si>
  <si>
    <r>
      <t xml:space="preserve">Drejtori i Përgjithshëm për Administratë: </t>
    </r>
    <r>
      <rPr>
        <b/>
        <sz val="40"/>
        <color theme="1"/>
        <rFont val="Times New Roman"/>
        <family val="1"/>
      </rPr>
      <t>Emrush Haxhiu, Ndërtesa e Kuvendit, zyra N-224</t>
    </r>
  </si>
  <si>
    <r>
      <t xml:space="preserve">Drejtori i Drejtorisë për Buxhet dhe Pagesa: </t>
    </r>
    <r>
      <rPr>
        <b/>
        <sz val="40"/>
        <color theme="1"/>
        <rFont val="Times New Roman"/>
        <family val="1"/>
      </rPr>
      <t>Istret Azemi, Ndërtesa e Kuvendit, zyra N-221</t>
    </r>
  </si>
  <si>
    <t>1)Hyrje: (Ju lutem paraqitni në formë tekstuale një përmbledhje të zhvillimeve kryesore në buxhetin e organizatës tuaj. Të mos kalohet hapësira e ofruar më poshtë!)</t>
  </si>
  <si>
    <t>2) Përmbledhje për të hyrat dhe kategoritë e veçanta të shpenzimeve:</t>
  </si>
  <si>
    <t>(Ju lutem paraqitni shkurtimisht ndryshimet kryesore për sa i përket vlerave të parashikuara dhe atyre aktuale për secilën kategori. Të mos kalohet hapësira e ofruar më poshtë).</t>
  </si>
  <si>
    <t xml:space="preserve">a)      Të hyrat: </t>
  </si>
  <si>
    <t>b)       Pagat:</t>
  </si>
  <si>
    <t>c)       Mallra dhe shërbime:</t>
  </si>
  <si>
    <t>d)      Shpenzime komunale:</t>
  </si>
  <si>
    <t>e)      Investimet Kapitale:</t>
  </si>
  <si>
    <t>f)       Subvencionet dhe Transferet:</t>
  </si>
  <si>
    <t>3) Përmbledhje:</t>
  </si>
  <si>
    <t>Ju lutem, paraqitni shkurtimisht vërejtjet përfundimtare lidhur me buxhetin e institucionit tuaj, apo pikëpamjet për zhvillimet në të ardhmen.</t>
  </si>
  <si>
    <t>__________________________________</t>
  </si>
  <si>
    <t>Nënshkrimi i Sekretarit të Kuvendit</t>
  </si>
  <si>
    <t>Raporti Financiar për TM1 2019</t>
  </si>
  <si>
    <t xml:space="preserve">Gjithsej subvencione dhe transfere </t>
  </si>
  <si>
    <t xml:space="preserve">Paga </t>
  </si>
  <si>
    <t>19.04.2019</t>
  </si>
  <si>
    <t>Prej datës: 01/01/2019</t>
  </si>
  <si>
    <t>Deri më datën: 31/03/2019</t>
  </si>
  <si>
    <t>Programi: Deputetet</t>
  </si>
  <si>
    <r>
      <t xml:space="preserve">                    </t>
    </r>
    <r>
      <rPr>
        <b/>
        <sz val="10"/>
        <color indexed="8"/>
        <rFont val="Arial"/>
        <charset val="1"/>
      </rPr>
      <t xml:space="preserve">Pagat 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11000</t>
    </r>
  </si>
  <si>
    <t>Nr</t>
  </si>
  <si>
    <t xml:space="preserve">Pershkrimi
</t>
  </si>
  <si>
    <t>Shuma e  paguar</t>
  </si>
  <si>
    <t>Data e pagesës</t>
  </si>
  <si>
    <t>Emri</t>
  </si>
  <si>
    <t>Pagat e muajit Janar</t>
  </si>
  <si>
    <t>30/01/2019</t>
  </si>
  <si>
    <t>Pagat e muajit Shkurt</t>
  </si>
  <si>
    <t>28/02/2019</t>
  </si>
  <si>
    <t>Pagat e muajit Mars</t>
  </si>
  <si>
    <t>29/03/2019</t>
  </si>
  <si>
    <r>
      <t xml:space="preserve">                    </t>
    </r>
    <r>
      <rPr>
        <b/>
        <sz val="10"/>
        <color indexed="8"/>
        <rFont val="Arial"/>
        <charset val="1"/>
      </rPr>
      <t>Shpenzimet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13140</t>
    </r>
  </si>
  <si>
    <t>Shpenzime te udhetimit - Bileta</t>
  </si>
  <si>
    <t>MALESIA REISEN SHPK</t>
  </si>
  <si>
    <t>13/03/2019</t>
  </si>
  <si>
    <t>14/03/2019</t>
  </si>
  <si>
    <r>
      <t xml:space="preserve">                    </t>
    </r>
    <r>
      <rPr>
        <b/>
        <sz val="10"/>
        <color indexed="8"/>
        <rFont val="Arial"/>
        <charset val="1"/>
      </rPr>
      <t>Mëditja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13141</t>
    </r>
  </si>
  <si>
    <t>Meditje per udhetimin zyrtar ne  Francë  (21-24 Janar 2019)</t>
  </si>
  <si>
    <t>Ismet Beqiri</t>
  </si>
  <si>
    <t>Meditje për udhëtimin zyrtar në Bruksel (28-30 janar 2019)</t>
  </si>
  <si>
    <t>06/02/2019</t>
  </si>
  <si>
    <t>Fikrim Damka</t>
  </si>
  <si>
    <t>Meditje per udhetimin zyrtar ne Bruksel (28-30 Janar 2019)</t>
  </si>
  <si>
    <t>Zenun Pajaziti</t>
  </si>
  <si>
    <t>Meditje për udhëtimin zyrtar në Bruksel (28-30 Janar 2019)</t>
  </si>
  <si>
    <t>11/02/2019</t>
  </si>
  <si>
    <t>Driton Selmanaj</t>
  </si>
  <si>
    <t>12/02/2019</t>
  </si>
  <si>
    <t>Fitore Pacolli Dalipi</t>
  </si>
  <si>
    <t xml:space="preserve">Meditje per udhetimin zyrtar ne  Francë (10-12 shkurt 2019)  </t>
  </si>
  <si>
    <t>19/02/2019</t>
  </si>
  <si>
    <t>Meditje për udhëtimin zyrtar në SHBA (08-12 shkurt 2019)</t>
  </si>
  <si>
    <t>22/02/2019</t>
  </si>
  <si>
    <t>Emilija Redzepi</t>
  </si>
  <si>
    <t>Meditje per udhetimin zyrtar ne  Francë  (13-15 shkurt 2019)</t>
  </si>
  <si>
    <t>20/02/2019</t>
  </si>
  <si>
    <t>Visar Ymeri</t>
  </si>
  <si>
    <t>Memli Krasniqi</t>
  </si>
  <si>
    <t>21/02/2019</t>
  </si>
  <si>
    <t>Armend Zemaj</t>
  </si>
  <si>
    <t>Bilall Sherifi</t>
  </si>
  <si>
    <t>Meditje per udhetimin zyrtar ne  Francë (13-15 shkurt 2019)</t>
  </si>
  <si>
    <t>Vjosa Osmani Sadriu</t>
  </si>
  <si>
    <t>Meditje për udhëtimin zyrtar  në Bruksel (18-20 shkurt 2019)</t>
  </si>
  <si>
    <t>Hykmete Bajrami</t>
  </si>
  <si>
    <t>Meditje për udhëtimin zyrtar në Bruksel (18-20 shkurt 2019)</t>
  </si>
  <si>
    <t>25/02/2019</t>
  </si>
  <si>
    <t>Sala Berisha Shala</t>
  </si>
  <si>
    <t>Meditje për udhëtimin zyrtar në Gjermani (8-12 shkurt 2019)</t>
  </si>
  <si>
    <t>Veton Berisha</t>
  </si>
  <si>
    <t>Meditje për udhëtimin zyrtar në Francë (13-15 shkurt 2019)</t>
  </si>
  <si>
    <t>Time Kadrijaj</t>
  </si>
  <si>
    <t xml:space="preserve">Meditje për udhëtimin zyrtar në Francë  (13-15 shkurt 2019)
</t>
  </si>
  <si>
    <t>Albulena Haxhiu</t>
  </si>
  <si>
    <t>Arben Gashi</t>
  </si>
  <si>
    <t>Meditje per udhetimin zyrtar ne  Francë (20-24 Janar 2019)</t>
  </si>
  <si>
    <t>Aida Derguti</t>
  </si>
  <si>
    <t>Meditje per udhetimin zyrtar ne  Francë  (20-24 Janar 2019)</t>
  </si>
  <si>
    <t>Xhavit Haliti</t>
  </si>
  <si>
    <t>Meditje për udhëtimin zyrtar në Bruksel (20-21 shkurt 2019)</t>
  </si>
  <si>
    <t>Avdullah Hoti</t>
  </si>
  <si>
    <t>Meditje për udhëtimin zyrtar në Mal të Zi (22-23 shkurt 2019)</t>
  </si>
  <si>
    <t>Ismail Kurteshi</t>
  </si>
  <si>
    <t xml:space="preserve">Meditje për udhëtimin zyrtar në SHBA (4-10 shkurt 2019)
</t>
  </si>
  <si>
    <t>Glauk Konjufca</t>
  </si>
  <si>
    <t>Meditje për udhëtimin zyrtar në Turqi (17-25 shkurt 2019)</t>
  </si>
  <si>
    <t>07/03/2019</t>
  </si>
  <si>
    <t>Meditje për udhëtim zyrtar në Itali (21-23 shkurt 2019)</t>
  </si>
  <si>
    <t>Kadri Veseli</t>
  </si>
  <si>
    <t>Meditje për udhëtimin zyrtar në Zvicer (21-22 shkurt 2019)</t>
  </si>
  <si>
    <t>Danush Ademi</t>
  </si>
  <si>
    <t>Meditje per udhetimin zyrtar ne Gjermani (23-25 shkurt 2019)</t>
  </si>
  <si>
    <t>Meditje për udhëtimin zyrtar në Shqiperi (22-26 shkurt 2019)</t>
  </si>
  <si>
    <t>11/03/2019</t>
  </si>
  <si>
    <t>Mexhide Mjaku Topalli</t>
  </si>
  <si>
    <t>Meditje për udhëtimin zyrtar në Shqiperi (11-14 shkurt 2019)</t>
  </si>
  <si>
    <t>Teuta Haxhiu</t>
  </si>
  <si>
    <t>Meditje për udhëtimin zyrtar në Shqiperi (22-25 shkurt 2019)</t>
  </si>
  <si>
    <t>Mirjeta Kalludra</t>
  </si>
  <si>
    <t>Meditje për udhëtimin zyrtar në Maqedoni (25-27 shkurt 2019)</t>
  </si>
  <si>
    <t>Meditje per udhetimin zyrtar ne Shqiperi (23-24 shkurt 2019)</t>
  </si>
  <si>
    <t>Duda Balje</t>
  </si>
  <si>
    <t>Meditje për udhëtimin zyrtar në Turqi (15-18 shkurt 2019)</t>
  </si>
  <si>
    <t>Mufera Srbica Sinik</t>
  </si>
  <si>
    <t>Meditje për udhëtimin zyrtar në Turqi (23-26 shkurt 2019)</t>
  </si>
  <si>
    <t>Luljeta Veselaj Gutaj</t>
  </si>
  <si>
    <t>Meditje për udhëtimin zyrtar në Shqiperi (17-19 shkurt 2019)</t>
  </si>
  <si>
    <t>Valon Ramadani</t>
  </si>
  <si>
    <t>Meditje për udhëtim zyrtar në Shqiperi (17-19 shkurt 2019)</t>
  </si>
  <si>
    <t>Nait Hasani</t>
  </si>
  <si>
    <t xml:space="preserve">Meditje per udhetimin zyrtar ne Vietnam (24 shkurt -2 mars 2019) </t>
  </si>
  <si>
    <t>12/03/2019</t>
  </si>
  <si>
    <t>Flora Brovina</t>
  </si>
  <si>
    <t>Meditje per udhetimin zyrtar ne Shqiperi  (14-15 shkurt 2019)</t>
  </si>
  <si>
    <t>Kujtim Shala</t>
  </si>
  <si>
    <t xml:space="preserve">Meditje për udhëtimin zyrtar në Shqiperi  (14-15 shkurt 2019)
</t>
  </si>
  <si>
    <t>Blerta Deliu Kodra</t>
  </si>
  <si>
    <t>Elmi Reçica</t>
  </si>
  <si>
    <t>Meditje për udhëtimin zyrtar në Malin e Zi (7-8 mars 2019)</t>
  </si>
  <si>
    <t>15/03/2019</t>
  </si>
  <si>
    <t>Meditje për udhëtim zyrtar në Slloveni (10-14 mars 2019)</t>
  </si>
  <si>
    <t>19/03/2019</t>
  </si>
  <si>
    <t>Naser Rugova</t>
  </si>
  <si>
    <t>Meditje për udhëtimin zyrtar në Slloveni (10-14 mars 2019)</t>
  </si>
  <si>
    <t>20/03/2019</t>
  </si>
  <si>
    <t>Fatmire Kollçaku</t>
  </si>
  <si>
    <t>Shemsi Syla</t>
  </si>
  <si>
    <t>22/03/2019</t>
  </si>
  <si>
    <t>Besa Baftiu</t>
  </si>
  <si>
    <t>Enver Hoti</t>
  </si>
  <si>
    <t>Meditje për udhëtimin zyrtar në Francë (4-6 mars 2019)</t>
  </si>
  <si>
    <t>28/03/2019</t>
  </si>
  <si>
    <t>Meditje për udhëtimin zyrtar në Shqiperi (24-25 Janar 2019)</t>
  </si>
  <si>
    <t>06/03/2019</t>
  </si>
  <si>
    <t>Meditje për udhëtim zyrtar në Turqi (17-19 shkurt 2019)</t>
  </si>
  <si>
    <t>Meditje për udhëtimin zyrtar në SHBA (4-10 shkurt 2019)</t>
  </si>
  <si>
    <t>Milaim Zeka</t>
  </si>
  <si>
    <t>Meditje për udhëtim zyrtar në Japoni (11-16 mars 2019)</t>
  </si>
  <si>
    <t>Meditje për udhëtim zyrtar në Kanadë (2-10 mars 2019)</t>
  </si>
  <si>
    <t>Meditje për udhëtmin zyrtar në SHBA (3-10 shkurt 2019)</t>
  </si>
  <si>
    <t>Slobodan Petrovic</t>
  </si>
  <si>
    <t>Meditje per udhetimin zyrtar ne  Francë  (4-6 mars 2019)</t>
  </si>
  <si>
    <t>21/03/2019</t>
  </si>
  <si>
    <r>
      <t xml:space="preserve">                    </t>
    </r>
    <r>
      <rPr>
        <b/>
        <sz val="10"/>
        <color indexed="8"/>
        <rFont val="Arial"/>
        <charset val="1"/>
      </rPr>
      <t>Akomodim gjate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13142</t>
    </r>
  </si>
  <si>
    <t>Akomodim gjate udhetimit zyrtar ne Francë (10-13 dhjetor 2018)</t>
  </si>
  <si>
    <t>10/01/2019</t>
  </si>
  <si>
    <t>Akomodim gjatë udhëtimit zyrtar në SHBA 5-13 dhjetor 2018</t>
  </si>
  <si>
    <t>Akomodim gjate udhetimit zyrtar ne Kanada (21-26 nentor 2018)</t>
  </si>
  <si>
    <t>21/01/2019</t>
  </si>
  <si>
    <t>Akomodim gjate udhetimit zyrtar ne Francë (21-24 Janar 2019)</t>
  </si>
  <si>
    <t>Akomodim gjate udhetimit zyrtar ne SHBA (5-13 dhjetor 2018)</t>
  </si>
  <si>
    <t>07/02/2019</t>
  </si>
  <si>
    <t>Akomodim gjate udhetimit zyrtar ne Francë (20-24 Janar 2019)</t>
  </si>
  <si>
    <t xml:space="preserve">Akomodim gjate udhetimit zyrtar ne Bruksel (28-30 Janar 2019)
</t>
  </si>
  <si>
    <t>Akomodim gjate udhetimit zyrtar ne Bruksel (28-30 Janar 2019)</t>
  </si>
  <si>
    <t>08/02/2019</t>
  </si>
  <si>
    <t>Akomodim gjate udhetimit zyrtar ne Bruksel (28-30 janar 2019)</t>
  </si>
  <si>
    <t>Akomodim gjate udhetimit zyrtar ne Francë (20-26 Janar 2019)</t>
  </si>
  <si>
    <t xml:space="preserve">Akomodim gjate udhetimit zyrtar ne Bruksel (28-30 janar 2019)
</t>
  </si>
  <si>
    <t>Akomodim gjate udhetimit zyrtar ne Francë (10-12 shkurt 209)</t>
  </si>
  <si>
    <t>Akomodim gjate udhetimit zyrtar  në France (13-15 shkurt 2019)</t>
  </si>
  <si>
    <t>Akomodim gjate udhetimit zyrtar  në Francë (13-15 shkrut 2019)</t>
  </si>
  <si>
    <t>Akomodim gjate udhetimit zyrtar ne Francë (13-15 shkurt 2019)</t>
  </si>
  <si>
    <t xml:space="preserve">Akomodim gjate udhetimit zyrtar ne France (13-15 shkurt 2019)
</t>
  </si>
  <si>
    <t xml:space="preserve">Akomodim gjate udhetimit zyrtar ne Gjermani (8-12 shkurt 2019)
</t>
  </si>
  <si>
    <t>Akomodim gjate udhetimit zyrtar ne Francë(13-15 shkurt 2019)</t>
  </si>
  <si>
    <t xml:space="preserve">Akomodim gjate udhetimit zyrtar ne Bruksel (20-21 shkurt 2019)
 </t>
  </si>
  <si>
    <t xml:space="preserve">Akomodim gjate udhetimit zyrtar ne SHBA (4-10 shkurt 2019)
</t>
  </si>
  <si>
    <t>Akomodim gjate udhetimit zyrtar ne Zvicer (21-22 shkurt 2019)</t>
  </si>
  <si>
    <t xml:space="preserve">Akomodim gjate udhetimit zyrtar ne Gjermani (23-25 shkurt 2019)
</t>
  </si>
  <si>
    <t>Akomodim gjate udhetimit zyrtar ne Vietnam (24 shkurt -2 mars 2019)</t>
  </si>
  <si>
    <t>Akomodim gjate udhetimit zyrtar ne Shqiperi (14-15 shkurt 2019)</t>
  </si>
  <si>
    <t>Akomodim gjate udhetimit zyrtar ne Turqi (17-19 shkurt 2019)</t>
  </si>
  <si>
    <t>18/03/2019</t>
  </si>
  <si>
    <t>SVISSOTEL THE BOSPHORUS</t>
  </si>
  <si>
    <t xml:space="preserve">Akomodim gjate udhetimit zyrtar ne Shqiperi (24-25 Janar 2019)
</t>
  </si>
  <si>
    <t>Akomodim gjate udhetimit zyrtar ne SHBA (4-10 shkurt 2019)</t>
  </si>
  <si>
    <t>Akomodim gjate udhetimit zyrtar ne Kanadë (2-10 mars 2019)</t>
  </si>
  <si>
    <t>Akomodim gjate udhetimit zyrtar ne SHBA (3-10 shkurt 2019)</t>
  </si>
  <si>
    <r>
      <t xml:space="preserve">                    </t>
    </r>
    <r>
      <rPr>
        <b/>
        <sz val="10"/>
        <color indexed="8"/>
        <rFont val="Arial"/>
        <charset val="1"/>
      </rPr>
      <t>Shpenzime tjera te udhëtimit zyrtar jashte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13143</t>
    </r>
  </si>
  <si>
    <t>Shpenzime tjera gjatë udhëtimit zyrtar në SHBA 5-13 dhjetor 2018</t>
  </si>
  <si>
    <t>Shpenzime tjera gjatë udhëtimit zyrtar në Kanada (21-26 nëntor 2018)</t>
  </si>
  <si>
    <t xml:space="preserve">Shpenzime tjera gjatë udhëtimit zyrtar në SHBA (5-13 dhjetor 2018) </t>
  </si>
  <si>
    <t>Shpenzime tjera gjatë udhëtimit zyrtar në Francë (20-26 janar 2019)</t>
  </si>
  <si>
    <t>Shpenzime tjera gjatë udhëtimit zyrtar në Shqipëri më datë 24/01/2019</t>
  </si>
  <si>
    <t xml:space="preserve">Shpenzimet tjera gjate udhetimit zyrtar ne Vietnam (24 shkurt -2 mars 2019)
</t>
  </si>
  <si>
    <t>Shpenizime tjera gjatë udhëtimit zyrtar në Itali 21-23 shkurt 2019</t>
  </si>
  <si>
    <t>Shpenzime tjera gjate udhëtimin zyrtar në SHBA (03-10 shkurt 2019)</t>
  </si>
  <si>
    <t xml:space="preserve">Shpenzime tjera gjate udhëtimin zyrtar në Shqiperi (24-25 Janar 2019)
</t>
  </si>
  <si>
    <t>Shpenzime tjera gjatë udhëtimit zyrtar në SHBA (4-10 shkurt 2019)</t>
  </si>
  <si>
    <t>Shpenzime tjera gjatë udhëtimit zyrtar në Kanadë (2-10 mars 2019)</t>
  </si>
  <si>
    <r>
      <t xml:space="preserve">                    </t>
    </r>
    <r>
      <rPr>
        <b/>
        <sz val="10"/>
        <color indexed="8"/>
        <rFont val="Arial"/>
        <charset val="1"/>
      </rPr>
      <t>Shpenzime tjera telefonike Vala 900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13320</t>
    </r>
  </si>
  <si>
    <t>Shpenzime të telefonisë mobile (roaming)</t>
  </si>
  <si>
    <t>28/01/2019</t>
  </si>
  <si>
    <t>PTK SHA VALA</t>
  </si>
  <si>
    <t>13/02/2019</t>
  </si>
  <si>
    <t>Kartela mbushëse Vala</t>
  </si>
  <si>
    <t>POSTA DHE TELEKO I KOSOVES SHA</t>
  </si>
  <si>
    <r>
      <t xml:space="preserve">                    </t>
    </r>
    <r>
      <rPr>
        <b/>
        <sz val="10"/>
        <color indexed="8"/>
        <rFont val="Arial"/>
        <charset val="1"/>
      </rPr>
      <t>Shërbime të ndryshme intelektuale dhe këshillëdhënëse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13440</t>
    </r>
  </si>
  <si>
    <t>Sherbime keshilldhenese</t>
  </si>
  <si>
    <t>Teki Shala</t>
  </si>
  <si>
    <r>
      <t xml:space="preserve">                    </t>
    </r>
    <r>
      <rPr>
        <b/>
        <sz val="10"/>
        <color indexed="8"/>
        <rFont val="Arial"/>
        <charset val="1"/>
      </rPr>
      <t>Shërbime tjera kontraktuese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13460</t>
    </r>
  </si>
  <si>
    <t xml:space="preserve">Sherbime tjera- Pasaportë Diplomatike per Ganimete Musliu </t>
  </si>
  <si>
    <t>23/01/2019</t>
  </si>
  <si>
    <t>Ganimete Musliu</t>
  </si>
  <si>
    <t xml:space="preserve">Sherbime tjera - Pasaporte diplomatike per Vjosa Osmani Sadriu </t>
  </si>
  <si>
    <t>MINISTRIA PUNEVE TE BRENDSHME</t>
  </si>
  <si>
    <t>Sherbime tjera - tatimi</t>
  </si>
  <si>
    <t>ADMINISTRATA TATIMORE E KOSOVES</t>
  </si>
  <si>
    <t>Kontributi i punedhenesit</t>
  </si>
  <si>
    <t>TRUSTI PENSIONAL I KURSIMEVE</t>
  </si>
  <si>
    <t>Kontributi i punetorit</t>
  </si>
  <si>
    <t xml:space="preserve">Sherbime tjera -rezervim i salles per Komisionin per te drejtat e njeriut </t>
  </si>
  <si>
    <t>15/02/2019</t>
  </si>
  <si>
    <t>VILA GERMIA</t>
  </si>
  <si>
    <t>Sherbime tjera - salla per Komisioni per Administrate Publike, Qeverisje Lokale</t>
  </si>
  <si>
    <t>HOTEL INTERNATIONAL PRISHTINA SHPK</t>
  </si>
  <si>
    <t xml:space="preserve">Sherbime tjera - Pasaporte diplomatike per Dardan Sejdiu </t>
  </si>
  <si>
    <t>Sherbime tjera - Pasaporte diplomatike per Sasha Milosavljevic</t>
  </si>
  <si>
    <t>Sherbime tjera - Pasaporte diplomatike per Jasmina Jovanovic</t>
  </si>
  <si>
    <t>Sherbime tjera - Pasaporte diplomatike per Jelena Bontic</t>
  </si>
  <si>
    <t xml:space="preserve">Sherbime tjera - pasaporte diplomatike per Xhevahire Izmaku </t>
  </si>
  <si>
    <r>
      <t xml:space="preserve">                    </t>
    </r>
    <r>
      <rPr>
        <b/>
        <sz val="10"/>
        <color indexed="8"/>
        <rFont val="Arial"/>
        <charset val="1"/>
      </rPr>
      <t xml:space="preserve">Akomodimi </t>
    </r>
    <r>
      <rPr>
        <b/>
        <sz val="10"/>
        <color indexed="8"/>
        <rFont val="Arial"/>
        <charset val="1"/>
      </rPr>
      <t xml:space="preserve">               Kodi buxhetor: </t>
    </r>
    <r>
      <rPr>
        <b/>
        <sz val="10"/>
        <color indexed="8"/>
        <rFont val="Arial"/>
        <charset val="1"/>
      </rPr>
      <t>13660</t>
    </r>
  </si>
  <si>
    <t>Akomodim (15-18 shkurt 2019)</t>
  </si>
  <si>
    <t>25/03/2019</t>
  </si>
  <si>
    <t>SWISS DIAMOND HOTEL SHPK</t>
  </si>
  <si>
    <r>
      <t xml:space="preserve">                    </t>
    </r>
    <r>
      <rPr>
        <b/>
        <sz val="10"/>
        <color indexed="8"/>
        <rFont val="Arial"/>
        <charset val="1"/>
      </rPr>
      <t>Avans për udhëtime Zyrtare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13820</t>
    </r>
  </si>
  <si>
    <t>avanc</t>
  </si>
  <si>
    <r>
      <t xml:space="preserve">                    </t>
    </r>
    <r>
      <rPr>
        <b/>
        <sz val="10"/>
        <color indexed="8"/>
        <rFont val="Arial"/>
        <charset val="1"/>
      </rPr>
      <t>Drekat zyrtare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14310</t>
    </r>
  </si>
  <si>
    <t>Dreke zyrtare-Kryetari i Kuvendit</t>
  </si>
  <si>
    <t>24/01/2019</t>
  </si>
  <si>
    <t>GIZZI DPH</t>
  </si>
  <si>
    <t>Dreke zyrtare -Kryetari i Kuvendit</t>
  </si>
  <si>
    <t>25/01/2019</t>
  </si>
  <si>
    <t>LIBURNIA</t>
  </si>
  <si>
    <t>GAGI CAFE DPH</t>
  </si>
  <si>
    <t>Dreke zyrtare - Kryetari i Kuvendit</t>
  </si>
  <si>
    <t>DPH VELA FISH RESTORANT</t>
  </si>
  <si>
    <t>VELA FISH SHPK</t>
  </si>
  <si>
    <t>SOMA SHPK</t>
  </si>
  <si>
    <t>HIB PETROL SHPK</t>
  </si>
  <si>
    <t>Dreke zyrtare - Komisioni per Mandate, Imunitete, Rregulloren e Kuvendit dhe Mbikeqyrjen e Agjencise kunder Komrpcionit</t>
  </si>
  <si>
    <t>E SHPIS</t>
  </si>
  <si>
    <t>Dreke zyrtare - Forumi per Transparence Parlamentare</t>
  </si>
  <si>
    <t>SHQIPONJA</t>
  </si>
  <si>
    <t>Sherbime te bufesë</t>
  </si>
  <si>
    <t>Dreke zyrtare -Per deputet dhe stafin ne seance</t>
  </si>
  <si>
    <t>SHABAN SHPK</t>
  </si>
  <si>
    <t xml:space="preserve">Dreke zyrtare - Komisioni per Administrate Publike </t>
  </si>
  <si>
    <t>Dreke zyrtare- Komisioni Parlamentar per Administrate Publike, Qeverisje Lokale dhe Media</t>
  </si>
  <si>
    <t>BASILICO SHPK</t>
  </si>
  <si>
    <t>Dreke zyrtare- Komisioni Parlamentar per Mbikdqyrjen e Agjencise se Kosoves per Inteligjence</t>
  </si>
  <si>
    <t>Dreke zyrtare- Komisioni Parlamentar per te Drejtat dhe Interesat e Komuniteteve dhe Kthim</t>
  </si>
  <si>
    <t>LE BOUCHON SHPK</t>
  </si>
  <si>
    <t xml:space="preserve">Dreke zyrtare- Komisionit per Administrate Publike, Qeverisje Lokale dhe Media </t>
  </si>
  <si>
    <t>Dreke zyrtare-  Komisioni per Shendetesi , Pune dhe Mireqenie Sociale</t>
  </si>
  <si>
    <t>GRESA LOUNGE RESTAURANT SHPK</t>
  </si>
  <si>
    <t>METROPOLI SHPK</t>
  </si>
  <si>
    <t xml:space="preserve">Dreke zyrtare- Komisionit per Adninistrate Publike, Qeverisje Lokale dhe Media </t>
  </si>
  <si>
    <t>Dreke zyrtare -"Te jetosh me kujtimet e të pagieturve"</t>
  </si>
  <si>
    <t>MAESTRO`S RESTAURANT SHPK</t>
  </si>
  <si>
    <t>Dreke zyrtare - Komisioni per bujqesi</t>
  </si>
  <si>
    <t>BOULEVARD SHPK</t>
  </si>
  <si>
    <t>Dreke zyrtare - Komisioni per Zhvillim ekonomik, infrastrukture, tregti, industri dhe zhvillim rajonal</t>
  </si>
  <si>
    <t>Shqiponja</t>
  </si>
  <si>
    <t>Dreke zyrtare - Komisioni per mbikqyrjen e AKI-se</t>
  </si>
  <si>
    <r>
      <t xml:space="preserve">                    </t>
    </r>
    <r>
      <rPr>
        <b/>
        <sz val="10"/>
        <color indexed="8"/>
        <rFont val="Arial"/>
        <charset val="1"/>
      </rPr>
      <t>Shpenzime për vendime të gjykatave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14410</t>
    </r>
  </si>
  <si>
    <t>Vendim Gjyqesor</t>
  </si>
  <si>
    <t>PERMARUESI PRIVAT</t>
  </si>
  <si>
    <r>
      <t xml:space="preserve">                    </t>
    </r>
    <r>
      <rPr>
        <b/>
        <sz val="10"/>
        <color indexed="8"/>
        <rFont val="Arial"/>
        <charset val="1"/>
      </rPr>
      <t>Subvencionet për entitetet publike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21110</t>
    </r>
  </si>
  <si>
    <t>Subvencione</t>
  </si>
  <si>
    <t>KUD MLADI TALENTI</t>
  </si>
  <si>
    <t>HANDIKOS</t>
  </si>
  <si>
    <t>KMDLNJ</t>
  </si>
  <si>
    <t>MULTIETHNIC CULTUR OF KOSMCK</t>
  </si>
  <si>
    <t>SHKSH</t>
  </si>
  <si>
    <t>OKD PRIZREN</t>
  </si>
  <si>
    <t>26/03/2019</t>
  </si>
  <si>
    <t>QENDRA PER STUDIME URBANE</t>
  </si>
  <si>
    <r>
      <t xml:space="preserve">                    </t>
    </r>
    <r>
      <rPr>
        <b/>
        <sz val="10"/>
        <color indexed="8"/>
        <rFont val="Arial"/>
        <charset val="1"/>
      </rPr>
      <t>Pagesat për përfituesit individualë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22200</t>
    </r>
  </si>
  <si>
    <t>DIBRAN QELA</t>
  </si>
  <si>
    <t>26/02/2019</t>
  </si>
  <si>
    <t>ÇAMERIE MAZREKU</t>
  </si>
  <si>
    <t>ALBERT SHALA</t>
  </si>
  <si>
    <t>Mallra dhe sherbime</t>
  </si>
  <si>
    <t>subvencione</t>
  </si>
  <si>
    <t>gjithsej</t>
  </si>
  <si>
    <t>Programi: Administrata</t>
  </si>
  <si>
    <r>
      <t xml:space="preserve">                    </t>
    </r>
    <r>
      <rPr>
        <b/>
        <sz val="10"/>
        <color indexed="8"/>
        <rFont val="Arial"/>
        <family val="2"/>
      </rPr>
      <t xml:space="preserve">Pagat </t>
    </r>
    <r>
      <rPr>
        <b/>
        <sz val="10"/>
        <color indexed="8"/>
        <rFont val="Arial"/>
        <family val="2"/>
      </rPr>
      <t xml:space="preserve">                Kodi buxhetor: </t>
    </r>
    <r>
      <rPr>
        <b/>
        <sz val="10"/>
        <color indexed="8"/>
        <rFont val="Arial"/>
        <family val="2"/>
      </rPr>
      <t>11000</t>
    </r>
  </si>
  <si>
    <r>
      <t xml:space="preserve">                    </t>
    </r>
    <r>
      <rPr>
        <b/>
        <sz val="10"/>
        <color indexed="8"/>
        <rFont val="Arial"/>
        <family val="2"/>
      </rPr>
      <t>Shpenzimet e udhëtimit zyrtar jashtë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13140</t>
    </r>
  </si>
  <si>
    <r>
      <t xml:space="preserve">                    </t>
    </r>
    <r>
      <rPr>
        <b/>
        <sz val="10"/>
        <color indexed="8"/>
        <rFont val="Arial"/>
        <family val="2"/>
      </rPr>
      <t>Mëditja e udhëtimit zyrtar jashtë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13141</t>
    </r>
  </si>
  <si>
    <t>Meditje per udhetimin zyrtar ne Shqiperi   (09-12 janar 2019)</t>
  </si>
  <si>
    <t>Arben Loshi</t>
  </si>
  <si>
    <t>Meditje per udhetimin zyrtar ne Shqiperi   (16 janar 2019)</t>
  </si>
  <si>
    <t>Agron Istogu</t>
  </si>
  <si>
    <t>Meditje per udhetimin zyrtar ne  Francë (20-24 janar 2019)</t>
  </si>
  <si>
    <t>Shaban Selimi</t>
  </si>
  <si>
    <t>Meditje per udhetimin zyrtar ne  Francë ( 20-24 Janar 2019)</t>
  </si>
  <si>
    <t>Ariana Musliu Shoshi</t>
  </si>
  <si>
    <t>Meditje per udhetimin zyrtar ne Shqiperi   (24 Janar 2019)</t>
  </si>
  <si>
    <t>Meditje per udhetim zyrtar ne Turqi  (27 Janar -01Shkurt 2019)</t>
  </si>
  <si>
    <t>Celal Ilyas</t>
  </si>
  <si>
    <t>Korab Krasniqi</t>
  </si>
  <si>
    <t>Kushtrim Myftari</t>
  </si>
  <si>
    <t>Xhemail Halili</t>
  </si>
  <si>
    <t>Valmirë Deliu Buçaj</t>
  </si>
  <si>
    <t>Hajrije Hajredinaj</t>
  </si>
  <si>
    <t>Musli Krasniqi</t>
  </si>
  <si>
    <t>Ismet Mahmuti</t>
  </si>
  <si>
    <t>Burim Guri</t>
  </si>
  <si>
    <t>Saranda Xhekaj</t>
  </si>
  <si>
    <t>Arjeta Statovci Paçarada</t>
  </si>
  <si>
    <t>Meditje per udhetim zyrtar ne Bruksel (28-30 Janar 2019)</t>
  </si>
  <si>
    <t>Dardan Gjoshi</t>
  </si>
  <si>
    <t xml:space="preserve">Meditje per udhetim zyrtar ne Turqi (27 Janar-01 Shkurt 2019) </t>
  </si>
  <si>
    <t>Drita Ibrahimi</t>
  </si>
  <si>
    <t>Florent Mehmeti</t>
  </si>
  <si>
    <t>Meditje per udhetim zyrtar ne Shqiperi ( 14.02.2019 )</t>
  </si>
  <si>
    <t>Naim Salihu</t>
  </si>
  <si>
    <t>Meditje per udhetimin zyrtar ne Shqiperi  (14 shkurt 2019)</t>
  </si>
  <si>
    <t>Meditje per udhetimin zyrtar ne  Francë ( 13-15 shkurt 2019)</t>
  </si>
  <si>
    <t>Vjollca Sogojeva</t>
  </si>
  <si>
    <t xml:space="preserve">Meditje per udhetim zyrtar ne Maqedonin e veriut (15 shkurt 2019)
</t>
  </si>
  <si>
    <t>Ergyl Emra</t>
  </si>
  <si>
    <t>Meditje per udhetim zyrtar ne Bruksel (18-20 shkurt 2019)</t>
  </si>
  <si>
    <t>Armend Ademaj</t>
  </si>
  <si>
    <t xml:space="preserve">Meditje per udhetim zyrtar ne Bruksel (18-20 shkurt 2019)
</t>
  </si>
  <si>
    <t>Muhamet Morina</t>
  </si>
  <si>
    <t>Meditje per udhetim zyrtar ne Francë (12-16 shkurt 2019)</t>
  </si>
  <si>
    <t>Merita Drenori</t>
  </si>
  <si>
    <t>Meditje per udhetim zyrtar ne Belgjikë (10-23 shkurt 2019)</t>
  </si>
  <si>
    <t>Faton Hamiti</t>
  </si>
  <si>
    <t xml:space="preserve">Meditje per udhetim zyrtar nr Maqedonin e veriut (18 dhe 20 shkurt 2019)
</t>
  </si>
  <si>
    <t>Gëzim Idrizi</t>
  </si>
  <si>
    <t>Meditje per udhetim zyrtar ne Shqiperi (21 shkurt 2019)</t>
  </si>
  <si>
    <t xml:space="preserve">Meditje per udhetim zyrtar ne Shqiperi (22-23 shkurt 2019)
</t>
  </si>
  <si>
    <t>Arsim Shala</t>
  </si>
  <si>
    <t>Meditje per udhetim zyrtar ne Mali i Zi (22-23 shkurt 2019)</t>
  </si>
  <si>
    <t>Bukurije Rukolli</t>
  </si>
  <si>
    <t>Agim Ajeti</t>
  </si>
  <si>
    <t>Meditje per udhetim zyrtar ne Shqiperi (01-02 mars 2019)</t>
  </si>
  <si>
    <t>Ismet Krasniqi</t>
  </si>
  <si>
    <t>Meditje per udhetim zyrtar ne Shqiperi (28 shkurt 2019)</t>
  </si>
  <si>
    <t>Meditje per udhetim zyrtar ne Maqedonin e veriut (25 dhe 27 shkurt 2019)</t>
  </si>
  <si>
    <t>Meditje per udhetim zyrtare Shqiperi ( 25.02.2019 )</t>
  </si>
  <si>
    <t>Ejup Deliu</t>
  </si>
  <si>
    <t>Meditje per udhetim zyrtar ne Shqiperi (22-26 shkurt 2019)</t>
  </si>
  <si>
    <t>Sulltane Gashi</t>
  </si>
  <si>
    <t>Meditje per udhetimin zyrtar ne Shqiperi (22-26 shkurt 2019)</t>
  </si>
  <si>
    <t>Selman Ymeri</t>
  </si>
  <si>
    <t xml:space="preserve">Meditje per udhetim zyrtar ne Shqiperi (28 shkurt -02 mars 2019)
</t>
  </si>
  <si>
    <t>Besim Krasniqi</t>
  </si>
  <si>
    <t>Meditje per udhetim zyrtar ne Mali i Zi (03 mars 2019)</t>
  </si>
  <si>
    <t>Meditje per udhetimin zyrtar ne Shqiperi (07-10 mars 2019)</t>
  </si>
  <si>
    <t>Visar Krasniqi</t>
  </si>
  <si>
    <t>Meditje per udhetim zyrtar ne Maqedoni (05 mars 2019)</t>
  </si>
  <si>
    <t>Meditje per udhetim zyrtar ne  Mali i Zi (07-08 mars 2019)</t>
  </si>
  <si>
    <t>Meditje per udhetim zyrtar ne Mali i Zi (07-08 mars 2019)</t>
  </si>
  <si>
    <t xml:space="preserve">Meditje per udhetimin zyrtar ne Shqiperi (10-14 mars 2019)
</t>
  </si>
  <si>
    <t xml:space="preserve">Meditje per udhetimin zyrtar ne Slloveni (10-14 mars 2019)
</t>
  </si>
  <si>
    <t>Shprese Haxhijaj</t>
  </si>
  <si>
    <t xml:space="preserve">Meditje per udhetim zyrtar ne Slloveni (10-14 mars 2019)
</t>
  </si>
  <si>
    <t>Muhamet Bytyçi</t>
  </si>
  <si>
    <t xml:space="preserve">Meditje per udhetimin zyrtar ne Maqedonin e veriut ( 12-13.03.2019 </t>
  </si>
  <si>
    <t>Meditje per udhetimit zyrtar ne Shqiperi (10-13 mars 2019)</t>
  </si>
  <si>
    <t>Meditje per udhetim zyrtar ne  Maqedonin e veriut (05 mars 2019)</t>
  </si>
  <si>
    <t>Meditje per udhetim zyrtar ne Shqiperi (10-13 mars 2019)</t>
  </si>
  <si>
    <t>Nur Ceku</t>
  </si>
  <si>
    <t>Gulten Nobirda</t>
  </si>
  <si>
    <t>Valon Dobruna</t>
  </si>
  <si>
    <t>Meditje per udhetim zyrtar ne  Shqiperi (10-13 mars 2019)</t>
  </si>
  <si>
    <t>Besa Pajaziti</t>
  </si>
  <si>
    <t>Meditje per udhetim zyrtar ne Japoni (11-16 mars 2019)</t>
  </si>
  <si>
    <t>Meditje per udhetim zyrtar ne Slloveni (10-14 mars 2019)</t>
  </si>
  <si>
    <t>Istret Azemi</t>
  </si>
  <si>
    <t>Meditje per udhetim zyrtar ne Zvicer (20-23 mars 2019)</t>
  </si>
  <si>
    <t>Shqipe Krasniqi</t>
  </si>
  <si>
    <t xml:space="preserve">Meditje per udhetim zyrtar ne Shqiperi (01-02 mars 2019)
</t>
  </si>
  <si>
    <t>Bashkim Latifi</t>
  </si>
  <si>
    <t>Meditje per udhetim zyrtar ne Maqedonin e veriut (21-24 mars 2019)</t>
  </si>
  <si>
    <t>Meditje per udhetim zyrtar ne Maqedonin e veriut  (21-24 mars 2019)</t>
  </si>
  <si>
    <t>Meditje per udhetim zyrtar Mali i Zi (17-20 mars 2019)</t>
  </si>
  <si>
    <t xml:space="preserve">Meditje per udhetim zyrtar ne Rumani (06-09 mars 2019)
</t>
  </si>
  <si>
    <t>Meditje per udhetim zyrtar ne Mali i Zi (18 mars 2019)</t>
  </si>
  <si>
    <t>Gezim Idrizi</t>
  </si>
  <si>
    <r>
      <t xml:space="preserve">                    </t>
    </r>
    <r>
      <rPr>
        <b/>
        <sz val="10"/>
        <color indexed="8"/>
        <rFont val="Arial"/>
        <family val="2"/>
      </rPr>
      <t>Akomodim gjate udhëtimit zyrtar jashtë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13142</t>
    </r>
  </si>
  <si>
    <t>Akomodim gjate udhetimit zyrtar ne Shqiperi (16 janar 2019)</t>
  </si>
  <si>
    <t>Akomodim gjate udhetimit zyrtar ne Francë (20-24 janar 2019)</t>
  </si>
  <si>
    <t>Dardan Gjaoshi</t>
  </si>
  <si>
    <t>Akomodim gjate udhetimit zyrtar ne Turqi (27 Janar -01 Shkurt 2019)</t>
  </si>
  <si>
    <t>Akomodim gjate udhetimit zyrtar ne Francë (12-16 shkurt 2019)</t>
  </si>
  <si>
    <t>Akomodim gjate udhetimit zyrtar ne Mali i Zi (22-23 shkurt 2019)</t>
  </si>
  <si>
    <t>Akomodim gjate udhetimit ne Maqedoni e veriut  (08-09.03.2019 )</t>
  </si>
  <si>
    <t>Akomodim gjate udhetimit zyrtar ne Shqiperi (10-14 mars 2019)</t>
  </si>
  <si>
    <t>Akomodim gjate udhetimit zyrtar ne Shqiperi (10-13 mars 2019)</t>
  </si>
  <si>
    <t xml:space="preserve">Akomodim gjate udhetim zyrtar ne Shqiperi (10-13 mars 2019)
</t>
  </si>
  <si>
    <t>Akomodim gjate udhetim zyrtar ne Slloveni (10-14 mars 2019)</t>
  </si>
  <si>
    <t xml:space="preserve">Akomodim gjate udhetimit zyrtar ne Shqiperi ( 01-02 mars 2019)
</t>
  </si>
  <si>
    <t xml:space="preserve">Akomodim gjate udhetimit zyrtar ne Shqiperi (01-02 mars 2019)
</t>
  </si>
  <si>
    <t>Akomodim gjate udhetimit zyrtar ne Maqedonin e veriut (21-24.03.2019)</t>
  </si>
  <si>
    <t xml:space="preserve">Akomodim gjate udhetimit zyrtar ne Rumani (06-09 mars 2019)
</t>
  </si>
  <si>
    <r>
      <t xml:space="preserve">                    </t>
    </r>
    <r>
      <rPr>
        <b/>
        <sz val="10"/>
        <color indexed="8"/>
        <rFont val="Arial"/>
        <family val="2"/>
      </rPr>
      <t>Shpenzime tjera te udhëtimit zyrtar jashte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13143</t>
    </r>
  </si>
  <si>
    <t>Shpenzime tjera gjate udhetimit zyrtar ne Shqiperi (24 Janar 2019)</t>
  </si>
  <si>
    <t>Shpenzime tjera gjate udhetimit zyrtar ne Shqiperi (14.02.2019)</t>
  </si>
  <si>
    <t>Shpenzime tjera gjate udhetimit zyrtar ne Francë (13-15 shkurt 2019)</t>
  </si>
  <si>
    <t>Shpenzime tjera gjate udhetimit zyrtar ne Maqedonin e veriut (15 shkurt 2019)</t>
  </si>
  <si>
    <t>Shpenzime tjera gjate udhetimit zyrtar ne Bruksel (18-20 shkurt 2019)</t>
  </si>
  <si>
    <t>Shpenzime tjera gjate udhetimit zyrtar ne Francë (12-16 shkurt 2019)</t>
  </si>
  <si>
    <t>Shpenzime tjera gjate udhetimit zyrtar ne Maqedonin e veriut (18 dhe 20 shkurt 2019)</t>
  </si>
  <si>
    <t>Shpenzime tjera gjate udhetimit zyrtar ne Shqiperi (21 shkurt 2019)</t>
  </si>
  <si>
    <t>Shpenzimet tjera gjate udhetimit zyrtar Shqiperi (22-23 shkurt 2019)</t>
  </si>
  <si>
    <t>Shpenzime tjera gjate udhetimit zyrtar ne Mali i Zi (22-23 shkurt 2019)</t>
  </si>
  <si>
    <t>Shpenzime tjera gjate udhetimit zyrtar ne Shqiperi (25.02.2019)</t>
  </si>
  <si>
    <t>Shpenzime tjera gjate udhetimit zyrtar ne Shqiperi (28 shkurt 2019)</t>
  </si>
  <si>
    <t xml:space="preserve">Shpenzime tjera gjate udhetimit zyrtar ne Shqiperi  (28 shkurt -02 mars 2019)
</t>
  </si>
  <si>
    <t>Shpenzimet tjera gjate udhetimit zyrtar ne Mali i Zi  (03 mars 2019)</t>
  </si>
  <si>
    <t>Shpenzime tjera gjate udhetimit zyrtar ne Mali i Zi (7-8 mars 2019)</t>
  </si>
  <si>
    <t>Shpenzime tjera gjate udhetimit zyrtar ne Slloveni (10-14 mars 2019)</t>
  </si>
  <si>
    <t>Shpenzime tjera -vize (10-14 mars 2019)</t>
  </si>
  <si>
    <t>Shpenzime tjera gjate udhetimit zyrtare ne Maqedonin e veriut ( 12-13.03.2019 )</t>
  </si>
  <si>
    <t>Shpenzime tjera gjate udhetim zyrtar ne Shqiperi (10-13 mars 2019)</t>
  </si>
  <si>
    <t>Sherbime tjera - vize</t>
  </si>
  <si>
    <t xml:space="preserve">Shpenzimet tjera gjate udhetimit zyrtar ne Shqiperi ( 01-02 mars 2019)
</t>
  </si>
  <si>
    <t>Shpenzime tjera gjate udhetimit zyrtar Mali i Zi (17-20 mars 2019)</t>
  </si>
  <si>
    <t>Shpenzime tjera gjate udhetimit zyrtar ne Rumani (6-9 mars 2019)</t>
  </si>
  <si>
    <t>Shpenzimet tjera gjate udhetimit zyrtar ne Mali i Zi (18 mars 2019)</t>
  </si>
  <si>
    <r>
      <t xml:space="preserve">                    </t>
    </r>
    <r>
      <rPr>
        <b/>
        <sz val="10"/>
        <color indexed="8"/>
        <rFont val="Arial"/>
        <family val="2"/>
      </rPr>
      <t>Rryma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13210</t>
    </r>
  </si>
  <si>
    <t>Rryma</t>
  </si>
  <si>
    <t>KOSOV.ELECTR.SUPPLY COMPANY J.S.C.KESCO</t>
  </si>
  <si>
    <r>
      <t xml:space="preserve">                    </t>
    </r>
    <r>
      <rPr>
        <b/>
        <sz val="10"/>
        <color indexed="8"/>
        <rFont val="Arial"/>
        <family val="2"/>
      </rPr>
      <t>Uji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13220</t>
    </r>
  </si>
  <si>
    <t>15/01/2019</t>
  </si>
  <si>
    <t>KUR PRISHTINA SHA</t>
  </si>
  <si>
    <r>
      <t xml:space="preserve">                    </t>
    </r>
    <r>
      <rPr>
        <b/>
        <sz val="10"/>
        <color indexed="8"/>
        <rFont val="Arial"/>
        <family val="2"/>
      </rPr>
      <t>Mbeturinat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13230</t>
    </r>
  </si>
  <si>
    <t>KRM PASTRIMI SHA</t>
  </si>
  <si>
    <r>
      <t xml:space="preserve">                    </t>
    </r>
    <r>
      <rPr>
        <b/>
        <sz val="10"/>
        <color indexed="8"/>
        <rFont val="Arial"/>
        <family val="2"/>
      </rPr>
      <t>Ngrohja qendrore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13240</t>
    </r>
  </si>
  <si>
    <t>Ngrohja qendrore</t>
  </si>
  <si>
    <t>18/01/2019</t>
  </si>
  <si>
    <t>TERMOKOS NGROHTORJA E QYTETIT</t>
  </si>
  <si>
    <r>
      <t xml:space="preserve">                    </t>
    </r>
    <r>
      <rPr>
        <b/>
        <sz val="10"/>
        <color indexed="8"/>
        <rFont val="Arial"/>
        <family val="2"/>
      </rPr>
      <t>Telefoni  - PTK me fatura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13250</t>
    </r>
  </si>
  <si>
    <t>Shpenzimet e telefonise fikse</t>
  </si>
  <si>
    <r>
      <t xml:space="preserve">                    </t>
    </r>
    <r>
      <rPr>
        <b/>
        <sz val="10"/>
        <color indexed="8"/>
        <rFont val="Arial"/>
        <family val="2"/>
      </rPr>
      <t>Internet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13310</t>
    </r>
  </si>
  <si>
    <t>Shpenzime per internet</t>
  </si>
  <si>
    <t>KUJTESA NET SHPK</t>
  </si>
  <si>
    <r>
      <t xml:space="preserve">                    </t>
    </r>
    <r>
      <rPr>
        <b/>
        <sz val="10"/>
        <color indexed="8"/>
        <rFont val="Arial"/>
        <family val="2"/>
      </rPr>
      <t>Shpenzime tjera telefonike Vala 900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13320</t>
    </r>
  </si>
  <si>
    <t xml:space="preserve">Kartela mbushëse Vala 
</t>
  </si>
  <si>
    <r>
      <t xml:space="preserve">                    </t>
    </r>
    <r>
      <rPr>
        <b/>
        <sz val="10"/>
        <color indexed="8"/>
        <rFont val="Arial"/>
        <family val="2"/>
      </rPr>
      <t>Shërbime tjera kontraktuese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13460</t>
    </r>
  </si>
  <si>
    <t>Sherbime tjera- Perkthime</t>
  </si>
  <si>
    <t>GLOBAL CONSULTING DEVELOPMENT</t>
  </si>
  <si>
    <t>Sherbime tjera - fotokopjim</t>
  </si>
  <si>
    <t>NTSH RIKON</t>
  </si>
  <si>
    <t>Sherbime audio vizuele</t>
  </si>
  <si>
    <t>EKONOMIA ONLINE SHPK</t>
  </si>
  <si>
    <t>Sherbime tjera - streaming</t>
  </si>
  <si>
    <t>RROTA SHTEPIA BOTUESE SHPK</t>
  </si>
  <si>
    <t>Sherbime tjera - Abonim etj...</t>
  </si>
  <si>
    <t>ITS NTSH</t>
  </si>
  <si>
    <t>Sherbime tjera - vizë</t>
  </si>
  <si>
    <t>Sherbime Audio Vizuele</t>
  </si>
  <si>
    <t xml:space="preserve">Sherbime tjera - Huazim Rental Sistemi zerimit Audio system </t>
  </si>
  <si>
    <t>AVC GROUP SHPK</t>
  </si>
  <si>
    <r>
      <t xml:space="preserve">                    </t>
    </r>
    <r>
      <rPr>
        <b/>
        <sz val="10"/>
        <color indexed="8"/>
        <rFont val="Arial"/>
        <family val="2"/>
      </rPr>
      <t>Pajisje tjera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13509</t>
    </r>
  </si>
  <si>
    <r>
      <t xml:space="preserve">                    </t>
    </r>
    <r>
      <rPr>
        <b/>
        <sz val="10"/>
        <color indexed="8"/>
        <rFont val="Arial"/>
        <family val="2"/>
      </rPr>
      <t>Furnizime për zyrë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13610</t>
    </r>
  </si>
  <si>
    <t>Furniizm me flamuj</t>
  </si>
  <si>
    <t>VM3 SHPK</t>
  </si>
  <si>
    <t>Furnizim me uji</t>
  </si>
  <si>
    <t>SILCA GROUP SHA</t>
  </si>
  <si>
    <t>Furnizim - dhurata</t>
  </si>
  <si>
    <t>KOCI GALLERY NSH</t>
  </si>
  <si>
    <t>Furnizim per zyre</t>
  </si>
  <si>
    <t>14/02/2019</t>
  </si>
  <si>
    <t>BLENDI NTP</t>
  </si>
  <si>
    <t>Furnizim me libra</t>
  </si>
  <si>
    <t>KADABOOKS DPT</t>
  </si>
  <si>
    <t>Furnizim - çanta</t>
  </si>
  <si>
    <t>TRIO TEK SHPK</t>
  </si>
  <si>
    <t>EURO PRINTY</t>
  </si>
  <si>
    <t>ADRION SHPK</t>
  </si>
  <si>
    <t>Furnizim me dhurata</t>
  </si>
  <si>
    <t>Furnizim me libra (rritje e shpenzimit arsyje konvertimi i lekut ne euro )</t>
  </si>
  <si>
    <r>
      <t xml:space="preserve">                    </t>
    </r>
    <r>
      <rPr>
        <b/>
        <sz val="10"/>
        <color indexed="8"/>
        <rFont val="Arial"/>
        <family val="2"/>
      </rPr>
      <t>Karburant për vetura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13780</t>
    </r>
  </si>
  <si>
    <t>Derivate per vetura</t>
  </si>
  <si>
    <r>
      <t xml:space="preserve">                    </t>
    </r>
    <r>
      <rPr>
        <b/>
        <sz val="10"/>
        <color indexed="8"/>
        <rFont val="Arial"/>
        <family val="2"/>
      </rPr>
      <t>Shërbimet e regjistrimit dhe sigurimeve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13950</t>
    </r>
  </si>
  <si>
    <t>Regj.automj.takse ekologjike</t>
  </si>
  <si>
    <t>Regjistrim i automjeteve</t>
  </si>
  <si>
    <r>
      <t xml:space="preserve">                    </t>
    </r>
    <r>
      <rPr>
        <b/>
        <sz val="10"/>
        <color indexed="8"/>
        <rFont val="Arial"/>
        <family val="2"/>
      </rPr>
      <t>Taksa komunale e regjistrimit te automjeteve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13952</t>
    </r>
  </si>
  <si>
    <t>Takse komunale</t>
  </si>
  <si>
    <t>KOMUNA E PRISHTINES</t>
  </si>
  <si>
    <r>
      <t xml:space="preserve">                    </t>
    </r>
    <r>
      <rPr>
        <b/>
        <sz val="10"/>
        <color indexed="8"/>
        <rFont val="Arial"/>
        <family val="2"/>
      </rPr>
      <t>Mirëmbajtja e ndërtesave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14020</t>
    </r>
  </si>
  <si>
    <t>Mirembajtje e nderteses</t>
  </si>
  <si>
    <t>SCHAFBERGER JR GMBH DEGA KOSOV</t>
  </si>
  <si>
    <r>
      <t xml:space="preserve">                    </t>
    </r>
    <r>
      <rPr>
        <b/>
        <sz val="10"/>
        <color indexed="8"/>
        <rFont val="Arial"/>
        <family val="2"/>
      </rPr>
      <t>Mirëmbajtja e teknologjisë informative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14040</t>
    </r>
  </si>
  <si>
    <t>Mirembajtja e sistemit kabllor</t>
  </si>
  <si>
    <t>Mirembajtja e web faqes</t>
  </si>
  <si>
    <t>Mirembajtja e sistemit DCN dhe  A/V</t>
  </si>
  <si>
    <t>Miremb.e sist.CCTV dhe mbr.kunder zjarrit</t>
  </si>
  <si>
    <t>PRO 4 SHPK</t>
  </si>
  <si>
    <r>
      <t xml:space="preserve">                    </t>
    </r>
    <r>
      <rPr>
        <b/>
        <sz val="10"/>
        <color indexed="8"/>
        <rFont val="Arial"/>
        <family val="2"/>
      </rPr>
      <t>Mirëmbajtja e mobilieve dhe pajisjeve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14050</t>
    </r>
  </si>
  <si>
    <t>Mirembajtje e liftave</t>
  </si>
  <si>
    <t>HYMERI KLEEMAN SHPK</t>
  </si>
  <si>
    <t>Mirembajtje e fotojopjeve</t>
  </si>
  <si>
    <t>INFO COM</t>
  </si>
  <si>
    <t>RICOH N.T.SH</t>
  </si>
  <si>
    <r>
      <t xml:space="preserve">                    </t>
    </r>
    <r>
      <rPr>
        <b/>
        <sz val="10"/>
        <color indexed="8"/>
        <rFont val="Arial"/>
        <family val="2"/>
      </rPr>
      <t>Makineria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14140</t>
    </r>
  </si>
  <si>
    <t>Qiraja per automjete</t>
  </si>
  <si>
    <t>MERCOM COMPANY SHPK</t>
  </si>
  <si>
    <r>
      <t xml:space="preserve">                    </t>
    </r>
    <r>
      <rPr>
        <b/>
        <sz val="10"/>
        <color indexed="8"/>
        <rFont val="Arial"/>
        <family val="2"/>
      </rPr>
      <t>Reklamat dhe konkurset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14210</t>
    </r>
  </si>
  <si>
    <t>Konkurse</t>
  </si>
  <si>
    <t>RADIO KOSOVA E LIRE</t>
  </si>
  <si>
    <t>SHPERNDARJA EXPRESS SHPK</t>
  </si>
  <si>
    <t>NGB ZERI SHPK</t>
  </si>
  <si>
    <t>EPOKA E RE</t>
  </si>
  <si>
    <t>RTK (RADIO TELEVIZIONI KOSOVES</t>
  </si>
  <si>
    <r>
      <t xml:space="preserve">                    </t>
    </r>
    <r>
      <rPr>
        <b/>
        <sz val="10"/>
        <color indexed="8"/>
        <rFont val="Arial"/>
        <family val="2"/>
      </rPr>
      <t>Shpenzimet për informim publik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14230</t>
    </r>
  </si>
  <si>
    <t>Shtypi ditor</t>
  </si>
  <si>
    <t>DPT CIMI</t>
  </si>
  <si>
    <t>Gazeta zyrtare</t>
  </si>
  <si>
    <t>ZYRA E KRYEMINISTRIT</t>
  </si>
  <si>
    <r>
      <t xml:space="preserve">                    </t>
    </r>
    <r>
      <rPr>
        <b/>
        <sz val="10"/>
        <color indexed="8"/>
        <rFont val="Arial"/>
        <family val="2"/>
      </rPr>
      <t>Drekat zyrtare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14310</t>
    </r>
  </si>
  <si>
    <t>Dreke zyrtare</t>
  </si>
  <si>
    <t>TIFFANY SHPK</t>
  </si>
  <si>
    <t>Paga</t>
  </si>
  <si>
    <t>komunali</t>
  </si>
  <si>
    <r>
      <t xml:space="preserve">                    </t>
    </r>
    <r>
      <rPr>
        <b/>
        <sz val="10"/>
        <color indexed="8"/>
        <rFont val="Arial"/>
        <charset val="1"/>
      </rPr>
      <t xml:space="preserve">Pagat </t>
    </r>
    <r>
      <rPr>
        <b/>
        <sz val="10"/>
        <color indexed="8"/>
        <rFont val="Arial"/>
        <charset val="1"/>
      </rPr>
      <t xml:space="preserve">              Kodi buxhetor: </t>
    </r>
    <r>
      <rPr>
        <b/>
        <sz val="10"/>
        <color indexed="8"/>
        <rFont val="Arial"/>
        <charset val="1"/>
      </rPr>
      <t>11000</t>
    </r>
  </si>
  <si>
    <t>Stafi Politik</t>
  </si>
  <si>
    <t>Meditje per udhetimin zyrtar ne Shqiperi  (11-12 Janar 2019)</t>
  </si>
  <si>
    <t>Agim Ratkoceri</t>
  </si>
  <si>
    <t>Meditje për udhëtimin zyrtar në Turqi, (21-24 nentor 2018)</t>
  </si>
  <si>
    <t>Levent Bus</t>
  </si>
  <si>
    <t>Meditje për udhëtimin zyrtar në Shqiperi (24 - 25 Janar 2019)</t>
  </si>
  <si>
    <t xml:space="preserve">Meditje per udhetimin zyrtar ne Shqiperi (24-25 janar 2019) </t>
  </si>
  <si>
    <t>Ndue Ukaj</t>
  </si>
  <si>
    <t xml:space="preserve">Meditje për udhëtimin zyrtar në Shqiperi (14-15 shkurt 2019)
</t>
  </si>
  <si>
    <t>Meditje për udhëtimin zyrtar në Shqiperi (14-15 shkurt 2019)</t>
  </si>
  <si>
    <t>Meditje për udhëtimin zyrtar në Turqi (17-19 shkurt 2019)</t>
  </si>
  <si>
    <t>Gazmend Krasniqi</t>
  </si>
  <si>
    <t>Meditje për udhëtimin zyrtar në Itali (21-23 shkurt 2019)</t>
  </si>
  <si>
    <t>Meditje për udhëtimin zyrtar në Itali (21-24 shkurt 2019)</t>
  </si>
  <si>
    <t>Adri Nurellari</t>
  </si>
  <si>
    <t>Armend Nimani</t>
  </si>
  <si>
    <t>Erim Berisha</t>
  </si>
  <si>
    <t>Meditje për udhëtimin zyrtar në Turqi (27 janar-01 shkurt 2019)</t>
  </si>
  <si>
    <t>Meditje për udhëtimin zyrtar në Japoni (11-16 mars 2019)</t>
  </si>
  <si>
    <t>Avni Bytyçi</t>
  </si>
  <si>
    <t>Bilgin Begleri</t>
  </si>
  <si>
    <t>Valmir Klaiqi</t>
  </si>
  <si>
    <t>Blerand Stavileci</t>
  </si>
  <si>
    <t>Akomodim gjatë udhëtimit zyrtar në SHBA (05-13 dhjetor 2018)</t>
  </si>
  <si>
    <t>Akomodim gjatë udhëtimit zyrtat në Shqiperi (11-12 Janar 2019)</t>
  </si>
  <si>
    <t>Akomodim gjatë udhëtimit zyrtar në Turqi  (21-24 nentor 2018)</t>
  </si>
  <si>
    <t xml:space="preserve">Akomodim gjatë udhëtimit zyrtar në Shqiperi  (24 - 25 Janar 2019)
</t>
  </si>
  <si>
    <t xml:space="preserve">Akomodim gjatë udhëtimit zyrtar në Shqiperi  (14-15 shkurt 2019)
</t>
  </si>
  <si>
    <t xml:space="preserve">Akomodim gjatë udhëtimit zyrtar në Turqi  (27 janar-1 shkurt 2019)
</t>
  </si>
  <si>
    <t>Shpenzime tjera gjatë udhëtimit zyrtar në SHBA (5-13 dhjetor 2018)</t>
  </si>
  <si>
    <t xml:space="preserve">Shpenzime tjera gjaët udhëtimit zyrtar në Shqiperi (11-12 Janar 2019)
</t>
  </si>
  <si>
    <t xml:space="preserve">Shpenzime tjera gjatë udhëtimit zyrtat në Shqiperi  (24 - 25 Janar 2019)
</t>
  </si>
  <si>
    <t>Shpenzime tjera gjatë udhëtimit zyrtar në Shqiperi (14-15 shkurt 2019)</t>
  </si>
  <si>
    <t>Shpenzime tjera gjate udhetimit zyrtar  ne Itali (21-24 shkurt 2019)</t>
  </si>
  <si>
    <t>Shpenzime tjera gjatë udhëtimit zyrtar në Shqipëri (23.02.2019)</t>
  </si>
  <si>
    <t>Bashkim Rrahmani</t>
  </si>
  <si>
    <t>Shpenzime tjera gjatë udhëtimit zyrtar në Turqi (23-26 shkurt 2019)</t>
  </si>
  <si>
    <t>Drita Avdiu</t>
  </si>
  <si>
    <t>Shpenzime tjera për udhëtimin zyrtar në Itali (21-23 shkurt 2019)</t>
  </si>
  <si>
    <t>Shpenzime tjera për udhëtimin zyrtar në Itali (21-23 shkurt 209)</t>
  </si>
  <si>
    <t>Shpenzime tjera gjate udhëtimit zyrtar në Turqi (23-26 shkurt 2019)</t>
  </si>
  <si>
    <t>Shpenzime tjera gjatë udhëtimit zyrtar në Shqipëri (21.02.2019)</t>
  </si>
  <si>
    <t>Shp.tel. kartela Vala</t>
  </si>
  <si>
    <t>Shpenzimet  kartela Vala</t>
  </si>
  <si>
    <t xml:space="preserve">Sherbime tjera - pasaporte zyrtare per Blerim Latifi </t>
  </si>
  <si>
    <t>Hotel Diplomat</t>
  </si>
  <si>
    <t>Programi: Stafi Politik</t>
  </si>
  <si>
    <t>Anëtaret e Kuvendit të Republikës së Kosovës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</si>
</sst>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10409]#,##0.00"/>
    <numFmt numFmtId="165" formatCode="#,##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sz val="12"/>
      <color rgb="FFFF0000"/>
      <name val="Times New Roman"/>
      <family val="1"/>
    </font>
    <font>
      <b/>
      <sz val="7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40"/>
      <color theme="1"/>
      <name val="Times New Roman"/>
      <family val="1"/>
    </font>
    <font>
      <b/>
      <sz val="40"/>
      <color theme="1"/>
      <name val="Times New Roman"/>
      <family val="1"/>
    </font>
    <font>
      <sz val="26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28" fillId="0" borderId="0"/>
  </cellStyleXfs>
  <cellXfs count="3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3" fillId="0" borderId="30" xfId="0" applyFont="1" applyBorder="1"/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3" fontId="5" fillId="0" borderId="17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5" fillId="0" borderId="16" xfId="0" applyFont="1" applyBorder="1"/>
    <xf numFmtId="0" fontId="5" fillId="0" borderId="11" xfId="0" applyFont="1" applyBorder="1"/>
    <xf numFmtId="0" fontId="5" fillId="0" borderId="17" xfId="0" applyFont="1" applyBorder="1"/>
    <xf numFmtId="0" fontId="4" fillId="2" borderId="17" xfId="0" applyFont="1" applyFill="1" applyBorder="1"/>
    <xf numFmtId="0" fontId="5" fillId="2" borderId="11" xfId="0" applyFont="1" applyFill="1" applyBorder="1"/>
    <xf numFmtId="0" fontId="4" fillId="3" borderId="18" xfId="0" applyFont="1" applyFill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wrapText="1"/>
    </xf>
    <xf numFmtId="43" fontId="4" fillId="0" borderId="11" xfId="1" applyFont="1" applyBorder="1"/>
    <xf numFmtId="10" fontId="4" fillId="0" borderId="11" xfId="2" applyNumberFormat="1" applyFont="1" applyBorder="1"/>
    <xf numFmtId="0" fontId="5" fillId="0" borderId="12" xfId="0" applyFont="1" applyBorder="1" applyAlignment="1">
      <alignment horizontal="right"/>
    </xf>
    <xf numFmtId="0" fontId="3" fillId="0" borderId="13" xfId="0" applyFont="1" applyBorder="1" applyAlignment="1">
      <alignment wrapText="1"/>
    </xf>
    <xf numFmtId="43" fontId="5" fillId="2" borderId="13" xfId="1" applyFont="1" applyFill="1" applyBorder="1"/>
    <xf numFmtId="10" fontId="5" fillId="0" borderId="13" xfId="2" applyNumberFormat="1" applyFont="1" applyBorder="1"/>
    <xf numFmtId="43" fontId="5" fillId="0" borderId="13" xfId="1" applyFont="1" applyBorder="1"/>
    <xf numFmtId="0" fontId="4" fillId="0" borderId="11" xfId="0" applyFont="1" applyBorder="1"/>
    <xf numFmtId="0" fontId="3" fillId="0" borderId="2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5"/>
    </xf>
    <xf numFmtId="0" fontId="3" fillId="0" borderId="1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3" fontId="3" fillId="0" borderId="32" xfId="1" applyFont="1" applyBorder="1" applyAlignment="1">
      <alignment vertical="top" wrapText="1"/>
    </xf>
    <xf numFmtId="10" fontId="3" fillId="0" borderId="10" xfId="2" applyNumberFormat="1" applyFont="1" applyBorder="1" applyAlignment="1">
      <alignment vertical="top" wrapText="1"/>
    </xf>
    <xf numFmtId="43" fontId="5" fillId="0" borderId="30" xfId="1" applyFont="1" applyBorder="1" applyAlignment="1">
      <alignment horizontal="center"/>
    </xf>
    <xf numFmtId="43" fontId="5" fillId="2" borderId="30" xfId="1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3" fillId="4" borderId="0" xfId="0" applyFont="1" applyFill="1"/>
    <xf numFmtId="2" fontId="3" fillId="0" borderId="30" xfId="0" applyNumberFormat="1" applyFont="1" applyBorder="1"/>
    <xf numFmtId="0" fontId="3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43" fontId="7" fillId="0" borderId="30" xfId="0" applyNumberFormat="1" applyFont="1" applyBorder="1" applyAlignment="1">
      <alignment vertical="top" wrapText="1"/>
    </xf>
    <xf numFmtId="43" fontId="8" fillId="0" borderId="0" xfId="0" applyNumberFormat="1" applyFont="1"/>
    <xf numFmtId="0" fontId="8" fillId="0" borderId="30" xfId="0" applyFont="1" applyBorder="1" applyAlignment="1">
      <alignment vertical="top" wrapText="1"/>
    </xf>
    <xf numFmtId="43" fontId="8" fillId="0" borderId="30" xfId="1" applyFont="1" applyBorder="1" applyAlignment="1">
      <alignment vertical="top" wrapText="1"/>
    </xf>
    <xf numFmtId="43" fontId="8" fillId="0" borderId="0" xfId="1" applyFont="1"/>
    <xf numFmtId="0" fontId="8" fillId="0" borderId="0" xfId="0" applyFont="1" applyBorder="1" applyAlignment="1">
      <alignment vertical="top" wrapText="1"/>
    </xf>
    <xf numFmtId="43" fontId="7" fillId="0" borderId="30" xfId="1" applyFont="1" applyBorder="1" applyAlignment="1">
      <alignment vertical="top" wrapText="1"/>
    </xf>
    <xf numFmtId="0" fontId="7" fillId="0" borderId="30" xfId="0" applyFont="1" applyBorder="1" applyAlignment="1">
      <alignment horizontal="right"/>
    </xf>
    <xf numFmtId="0" fontId="7" fillId="0" borderId="30" xfId="0" applyFont="1" applyBorder="1" applyAlignment="1">
      <alignment wrapText="1"/>
    </xf>
    <xf numFmtId="43" fontId="9" fillId="0" borderId="30" xfId="1" applyFont="1" applyBorder="1"/>
    <xf numFmtId="43" fontId="9" fillId="0" borderId="30" xfId="0" applyNumberFormat="1" applyFont="1" applyBorder="1"/>
    <xf numFmtId="0" fontId="10" fillId="0" borderId="30" xfId="0" applyFont="1" applyBorder="1" applyAlignment="1">
      <alignment horizontal="right"/>
    </xf>
    <xf numFmtId="0" fontId="8" fillId="0" borderId="30" xfId="0" applyFont="1" applyBorder="1" applyAlignment="1">
      <alignment wrapText="1"/>
    </xf>
    <xf numFmtId="43" fontId="10" fillId="2" borderId="30" xfId="1" applyFont="1" applyFill="1" applyBorder="1"/>
    <xf numFmtId="43" fontId="10" fillId="0" borderId="30" xfId="1" applyFont="1" applyBorder="1"/>
    <xf numFmtId="0" fontId="10" fillId="0" borderId="30" xfId="0" applyFont="1" applyBorder="1"/>
    <xf numFmtId="0" fontId="10" fillId="0" borderId="0" xfId="0" applyFont="1" applyBorder="1" applyAlignment="1">
      <alignment horizontal="right"/>
    </xf>
    <xf numFmtId="43" fontId="10" fillId="0" borderId="0" xfId="1" applyFont="1" applyBorder="1"/>
    <xf numFmtId="0" fontId="9" fillId="0" borderId="30" xfId="0" applyFont="1" applyBorder="1"/>
    <xf numFmtId="43" fontId="7" fillId="0" borderId="30" xfId="1" applyFont="1" applyBorder="1"/>
    <xf numFmtId="0" fontId="8" fillId="0" borderId="30" xfId="0" applyFont="1" applyBorder="1"/>
    <xf numFmtId="43" fontId="8" fillId="0" borderId="30" xfId="1" applyFont="1" applyBorder="1"/>
    <xf numFmtId="0" fontId="11" fillId="0" borderId="0" xfId="0" applyFont="1"/>
    <xf numFmtId="0" fontId="3" fillId="0" borderId="8" xfId="0" applyFont="1" applyBorder="1" applyAlignment="1">
      <alignment vertical="top" wrapText="1"/>
    </xf>
    <xf numFmtId="43" fontId="6" fillId="0" borderId="31" xfId="1" applyFont="1" applyBorder="1" applyAlignment="1">
      <alignment vertical="top" wrapText="1"/>
    </xf>
    <xf numFmtId="43" fontId="4" fillId="0" borderId="11" xfId="0" applyNumberFormat="1" applyFont="1" applyBorder="1"/>
    <xf numFmtId="10" fontId="4" fillId="0" borderId="11" xfId="0" applyNumberFormat="1" applyFont="1" applyBorder="1"/>
    <xf numFmtId="0" fontId="3" fillId="0" borderId="0" xfId="0" applyFont="1"/>
    <xf numFmtId="0" fontId="3" fillId="0" borderId="0" xfId="0" applyFont="1"/>
    <xf numFmtId="0" fontId="5" fillId="0" borderId="17" xfId="0" applyFont="1" applyBorder="1"/>
    <xf numFmtId="43" fontId="7" fillId="0" borderId="30" xfId="0" applyNumberFormat="1" applyFont="1" applyBorder="1"/>
    <xf numFmtId="0" fontId="3" fillId="0" borderId="0" xfId="0" applyFont="1" applyBorder="1"/>
    <xf numFmtId="0" fontId="3" fillId="0" borderId="0" xfId="0" applyFont="1"/>
    <xf numFmtId="43" fontId="9" fillId="0" borderId="38" xfId="1" applyFont="1" applyBorder="1"/>
    <xf numFmtId="0" fontId="10" fillId="0" borderId="38" xfId="0" applyFont="1" applyBorder="1"/>
    <xf numFmtId="0" fontId="9" fillId="0" borderId="38" xfId="0" applyFont="1" applyBorder="1"/>
    <xf numFmtId="43" fontId="7" fillId="0" borderId="38" xfId="1" applyFont="1" applyBorder="1"/>
    <xf numFmtId="43" fontId="9" fillId="0" borderId="38" xfId="0" applyNumberFormat="1" applyFont="1" applyBorder="1"/>
    <xf numFmtId="0" fontId="3" fillId="0" borderId="29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0" xfId="0" applyFont="1"/>
    <xf numFmtId="0" fontId="5" fillId="0" borderId="17" xfId="0" applyFont="1" applyBorder="1"/>
    <xf numFmtId="0" fontId="3" fillId="0" borderId="34" xfId="0" applyFont="1" applyBorder="1" applyAlignment="1">
      <alignment horizontal="left" textRotation="90" wrapText="1"/>
    </xf>
    <xf numFmtId="0" fontId="3" fillId="0" borderId="8" xfId="0" applyFont="1" applyBorder="1" applyAlignment="1">
      <alignment horizontal="left" textRotation="90" wrapText="1"/>
    </xf>
    <xf numFmtId="0" fontId="3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8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43" fontId="8" fillId="0" borderId="38" xfId="0" applyNumberFormat="1" applyFont="1" applyBorder="1"/>
    <xf numFmtId="10" fontId="7" fillId="0" borderId="30" xfId="2" applyNumberFormat="1" applyFont="1" applyBorder="1" applyAlignment="1">
      <alignment vertical="top" wrapText="1"/>
    </xf>
    <xf numFmtId="0" fontId="13" fillId="0" borderId="41" xfId="3" applyFont="1" applyBorder="1"/>
    <xf numFmtId="43" fontId="8" fillId="0" borderId="42" xfId="1" applyFont="1" applyBorder="1" applyAlignment="1"/>
    <xf numFmtId="43" fontId="8" fillId="0" borderId="43" xfId="1" applyFont="1" applyBorder="1" applyAlignment="1"/>
    <xf numFmtId="43" fontId="8" fillId="0" borderId="45" xfId="1" applyFont="1" applyBorder="1" applyAlignment="1"/>
    <xf numFmtId="43" fontId="8" fillId="0" borderId="46" xfId="1" applyFont="1" applyBorder="1" applyAlignment="1"/>
    <xf numFmtId="43" fontId="8" fillId="0" borderId="30" xfId="0" applyNumberFormat="1" applyFont="1" applyBorder="1"/>
    <xf numFmtId="0" fontId="6" fillId="0" borderId="41" xfId="3" applyFont="1" applyBorder="1"/>
    <xf numFmtId="0" fontId="8" fillId="0" borderId="36" xfId="0" applyFont="1" applyBorder="1"/>
    <xf numFmtId="0" fontId="3" fillId="0" borderId="30" xfId="0" applyFont="1" applyBorder="1" applyAlignment="1">
      <alignment horizontal="left" textRotation="90" wrapText="1"/>
    </xf>
    <xf numFmtId="0" fontId="2" fillId="0" borderId="34" xfId="0" applyFont="1" applyBorder="1" applyAlignment="1">
      <alignment horizontal="left" textRotation="90" wrapText="1"/>
    </xf>
    <xf numFmtId="43" fontId="13" fillId="0" borderId="30" xfId="1" applyFont="1" applyBorder="1"/>
    <xf numFmtId="2" fontId="8" fillId="0" borderId="30" xfId="0" applyNumberFormat="1" applyFont="1" applyBorder="1"/>
    <xf numFmtId="43" fontId="3" fillId="0" borderId="30" xfId="0" applyNumberFormat="1" applyFont="1" applyBorder="1" applyAlignment="1">
      <alignment horizontal="center"/>
    </xf>
    <xf numFmtId="43" fontId="3" fillId="0" borderId="30" xfId="0" applyNumberFormat="1" applyFont="1" applyBorder="1"/>
    <xf numFmtId="0" fontId="3" fillId="0" borderId="0" xfId="0" applyFont="1"/>
    <xf numFmtId="43" fontId="11" fillId="0" borderId="0" xfId="0" applyNumberFormat="1" applyFont="1"/>
    <xf numFmtId="0" fontId="8" fillId="0" borderId="30" xfId="0" applyFont="1" applyBorder="1" applyAlignment="1">
      <alignment horizontal="right"/>
    </xf>
    <xf numFmtId="0" fontId="6" fillId="0" borderId="6" xfId="0" applyFont="1" applyBorder="1" applyAlignment="1">
      <alignment vertical="top" wrapText="1"/>
    </xf>
    <xf numFmtId="0" fontId="3" fillId="0" borderId="0" xfId="0" applyFont="1"/>
    <xf numFmtId="0" fontId="4" fillId="2" borderId="17" xfId="0" applyFont="1" applyFill="1" applyBorder="1" applyAlignment="1">
      <alignment horizontal="center"/>
    </xf>
    <xf numFmtId="43" fontId="2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/>
    <xf numFmtId="0" fontId="10" fillId="0" borderId="0" xfId="0" applyFont="1"/>
    <xf numFmtId="0" fontId="8" fillId="0" borderId="0" xfId="0" applyFont="1" applyBorder="1"/>
    <xf numFmtId="0" fontId="8" fillId="0" borderId="0" xfId="0" applyFont="1"/>
    <xf numFmtId="0" fontId="3" fillId="0" borderId="0" xfId="0" applyFont="1"/>
    <xf numFmtId="43" fontId="14" fillId="0" borderId="32" xfId="1" applyFont="1" applyBorder="1" applyAlignment="1">
      <alignment vertical="top" wrapText="1"/>
    </xf>
    <xf numFmtId="10" fontId="14" fillId="0" borderId="10" xfId="2" applyNumberFormat="1" applyFont="1" applyBorder="1" applyAlignment="1">
      <alignment vertical="top" wrapText="1"/>
    </xf>
    <xf numFmtId="0" fontId="14" fillId="0" borderId="0" xfId="0" applyFont="1"/>
    <xf numFmtId="0" fontId="5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7" xfId="0" applyFont="1" applyBorder="1"/>
    <xf numFmtId="0" fontId="3" fillId="0" borderId="11" xfId="0" applyFont="1" applyBorder="1"/>
    <xf numFmtId="0" fontId="3" fillId="0" borderId="42" xfId="0" applyFont="1" applyBorder="1" applyAlignment="1">
      <alignment horizontal="center"/>
    </xf>
    <xf numFmtId="43" fontId="3" fillId="0" borderId="24" xfId="0" applyNumberFormat="1" applyFont="1" applyBorder="1"/>
    <xf numFmtId="0" fontId="3" fillId="0" borderId="14" xfId="0" applyFont="1" applyBorder="1"/>
    <xf numFmtId="0" fontId="3" fillId="0" borderId="20" xfId="0" applyFont="1" applyBorder="1"/>
    <xf numFmtId="43" fontId="5" fillId="2" borderId="44" xfId="1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43" fontId="3" fillId="0" borderId="35" xfId="0" applyNumberFormat="1" applyFont="1" applyBorder="1" applyAlignment="1">
      <alignment horizontal="center"/>
    </xf>
    <xf numFmtId="0" fontId="3" fillId="0" borderId="35" xfId="0" applyFont="1" applyBorder="1"/>
    <xf numFmtId="43" fontId="5" fillId="0" borderId="49" xfId="1" applyFont="1" applyBorder="1" applyAlignment="1">
      <alignment horizontal="center"/>
    </xf>
    <xf numFmtId="0" fontId="3" fillId="0" borderId="16" xfId="0" applyFont="1" applyBorder="1"/>
    <xf numFmtId="0" fontId="3" fillId="0" borderId="49" xfId="0" applyFont="1" applyBorder="1"/>
    <xf numFmtId="0" fontId="3" fillId="0" borderId="24" xfId="0" applyFont="1" applyBorder="1"/>
    <xf numFmtId="43" fontId="3" fillId="0" borderId="30" xfId="1" applyFont="1" applyBorder="1" applyAlignment="1">
      <alignment horizontal="center"/>
    </xf>
    <xf numFmtId="43" fontId="2" fillId="0" borderId="0" xfId="1" applyFont="1" applyBorder="1"/>
    <xf numFmtId="43" fontId="8" fillId="0" borderId="0" xfId="1" applyFont="1" applyBorder="1"/>
    <xf numFmtId="9" fontId="8" fillId="0" borderId="30" xfId="2" applyFont="1" applyBorder="1"/>
    <xf numFmtId="43" fontId="3" fillId="0" borderId="0" xfId="0" applyNumberFormat="1" applyFont="1" applyBorder="1" applyAlignment="1">
      <alignment vertical="top" wrapText="1"/>
    </xf>
    <xf numFmtId="43" fontId="10" fillId="5" borderId="30" xfId="1" applyFont="1" applyFill="1" applyBorder="1"/>
    <xf numFmtId="43" fontId="10" fillId="0" borderId="38" xfId="1" applyFont="1" applyBorder="1"/>
    <xf numFmtId="43" fontId="8" fillId="0" borderId="38" xfId="1" applyFont="1" applyBorder="1"/>
    <xf numFmtId="43" fontId="10" fillId="0" borderId="30" xfId="0" applyNumberFormat="1" applyFont="1" applyBorder="1"/>
    <xf numFmtId="43" fontId="8" fillId="5" borderId="38" xfId="1" applyFont="1" applyFill="1" applyBorder="1"/>
    <xf numFmtId="0" fontId="8" fillId="0" borderId="38" xfId="0" applyFont="1" applyBorder="1"/>
    <xf numFmtId="2" fontId="7" fillId="0" borderId="30" xfId="0" applyNumberFormat="1" applyFont="1" applyBorder="1"/>
    <xf numFmtId="0" fontId="16" fillId="0" borderId="0" xfId="0" applyFont="1"/>
    <xf numFmtId="0" fontId="17" fillId="0" borderId="0" xfId="0" applyFont="1" applyAlignment="1">
      <alignment horizontal="left" indent="8"/>
    </xf>
    <xf numFmtId="0" fontId="18" fillId="0" borderId="0" xfId="0" applyFont="1"/>
    <xf numFmtId="0" fontId="18" fillId="0" borderId="0" xfId="0" applyFont="1" applyBorder="1" applyAlignment="1">
      <alignment vertical="top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left" indent="5"/>
    </xf>
    <xf numFmtId="43" fontId="16" fillId="0" borderId="0" xfId="1" applyFont="1"/>
    <xf numFmtId="43" fontId="6" fillId="0" borderId="0" xfId="1" applyFont="1" applyBorder="1" applyAlignment="1">
      <alignment vertical="top" wrapText="1"/>
    </xf>
    <xf numFmtId="43" fontId="16" fillId="0" borderId="0" xfId="1" applyFont="1" applyBorder="1"/>
    <xf numFmtId="0" fontId="16" fillId="0" borderId="0" xfId="0" applyFont="1" applyBorder="1"/>
    <xf numFmtId="43" fontId="3" fillId="0" borderId="0" xfId="1" applyFont="1" applyBorder="1" applyAlignment="1">
      <alignment vertical="top" wrapText="1"/>
    </xf>
    <xf numFmtId="43" fontId="16" fillId="0" borderId="0" xfId="0" applyNumberFormat="1" applyFont="1" applyBorder="1"/>
    <xf numFmtId="0" fontId="23" fillId="0" borderId="0" xfId="0" applyFont="1"/>
    <xf numFmtId="0" fontId="24" fillId="0" borderId="0" xfId="0" applyFont="1" applyAlignment="1">
      <alignment horizontal="left" indent="5"/>
    </xf>
    <xf numFmtId="43" fontId="16" fillId="0" borderId="0" xfId="0" applyNumberFormat="1" applyFont="1"/>
    <xf numFmtId="0" fontId="23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right" vertical="top" wrapText="1"/>
    </xf>
    <xf numFmtId="0" fontId="26" fillId="0" borderId="0" xfId="0" applyFont="1" applyBorder="1" applyAlignment="1">
      <alignment horizontal="right" vertical="top" wrapText="1"/>
    </xf>
    <xf numFmtId="0" fontId="24" fillId="0" borderId="0" xfId="0" applyFont="1"/>
    <xf numFmtId="0" fontId="16" fillId="0" borderId="15" xfId="0" applyFont="1" applyBorder="1"/>
    <xf numFmtId="43" fontId="3" fillId="0" borderId="31" xfId="1" applyFont="1" applyBorder="1" applyAlignment="1">
      <alignment vertical="top" wrapText="1"/>
    </xf>
    <xf numFmtId="43" fontId="8" fillId="5" borderId="30" xfId="1" applyFont="1" applyFill="1" applyBorder="1"/>
    <xf numFmtId="43" fontId="7" fillId="5" borderId="30" xfId="1" applyFont="1" applyFill="1" applyBorder="1"/>
    <xf numFmtId="43" fontId="8" fillId="5" borderId="30" xfId="0" applyNumberFormat="1" applyFont="1" applyFill="1" applyBorder="1"/>
    <xf numFmtId="0" fontId="28" fillId="0" borderId="0" xfId="4"/>
    <xf numFmtId="0" fontId="28" fillId="0" borderId="50" xfId="4" applyBorder="1" applyAlignment="1" applyProtection="1">
      <alignment vertical="top" wrapText="1"/>
      <protection locked="0"/>
    </xf>
    <xf numFmtId="0" fontId="28" fillId="0" borderId="51" xfId="4" applyBorder="1" applyAlignment="1" applyProtection="1">
      <alignment vertical="top" wrapText="1"/>
      <protection locked="0"/>
    </xf>
    <xf numFmtId="0" fontId="28" fillId="0" borderId="52" xfId="4" applyBorder="1" applyAlignment="1" applyProtection="1">
      <alignment vertical="top" wrapText="1"/>
      <protection locked="0"/>
    </xf>
    <xf numFmtId="0" fontId="30" fillId="0" borderId="0" xfId="4" applyFont="1"/>
    <xf numFmtId="0" fontId="28" fillId="0" borderId="54" xfId="4" applyBorder="1" applyAlignment="1" applyProtection="1">
      <alignment vertical="top" wrapText="1"/>
      <protection locked="0"/>
    </xf>
    <xf numFmtId="0" fontId="30" fillId="0" borderId="53" xfId="4" applyFont="1" applyBorder="1" applyAlignment="1" applyProtection="1">
      <alignment vertical="top" wrapText="1"/>
      <protection locked="0"/>
    </xf>
    <xf numFmtId="0" fontId="28" fillId="0" borderId="55" xfId="4" applyBorder="1" applyAlignment="1" applyProtection="1">
      <alignment vertical="top" wrapText="1"/>
      <protection locked="0"/>
    </xf>
    <xf numFmtId="0" fontId="28" fillId="0" borderId="56" xfId="4" applyBorder="1" applyAlignment="1" applyProtection="1">
      <alignment vertical="top" wrapText="1"/>
      <protection locked="0"/>
    </xf>
    <xf numFmtId="0" fontId="28" fillId="0" borderId="57" xfId="4" applyBorder="1" applyAlignment="1" applyProtection="1">
      <alignment vertical="top" wrapText="1"/>
      <protection locked="0"/>
    </xf>
    <xf numFmtId="0" fontId="28" fillId="0" borderId="0" xfId="4"/>
    <xf numFmtId="0" fontId="32" fillId="6" borderId="58" xfId="4" applyFont="1" applyFill="1" applyBorder="1" applyAlignment="1" applyProtection="1">
      <alignment horizontal="left" vertical="top" wrapText="1" readingOrder="1"/>
      <protection locked="0"/>
    </xf>
    <xf numFmtId="0" fontId="32" fillId="0" borderId="58" xfId="4" applyFont="1" applyBorder="1" applyAlignment="1" applyProtection="1">
      <alignment horizontal="left" vertical="top" wrapText="1" readingOrder="1"/>
      <protection locked="0"/>
    </xf>
    <xf numFmtId="0" fontId="32" fillId="7" borderId="58" xfId="4" applyFont="1" applyFill="1" applyBorder="1" applyAlignment="1" applyProtection="1">
      <alignment horizontal="left" vertical="top" wrapText="1" readingOrder="1"/>
      <protection locked="0"/>
    </xf>
    <xf numFmtId="0" fontId="35" fillId="0" borderId="30" xfId="4" applyFont="1" applyBorder="1"/>
    <xf numFmtId="164" fontId="35" fillId="0" borderId="30" xfId="4" applyNumberFormat="1" applyFont="1" applyBorder="1"/>
    <xf numFmtId="4" fontId="35" fillId="0" borderId="30" xfId="4" applyNumberFormat="1" applyFont="1" applyBorder="1"/>
    <xf numFmtId="0" fontId="33" fillId="6" borderId="58" xfId="4" applyFont="1" applyFill="1" applyBorder="1" applyAlignment="1" applyProtection="1">
      <alignment horizontal="left" vertical="top" wrapText="1" readingOrder="1"/>
      <protection locked="0"/>
    </xf>
    <xf numFmtId="0" fontId="33" fillId="0" borderId="58" xfId="4" applyFont="1" applyBorder="1" applyAlignment="1" applyProtection="1">
      <alignment horizontal="left" vertical="top" wrapText="1" readingOrder="1"/>
      <protection locked="0"/>
    </xf>
    <xf numFmtId="0" fontId="33" fillId="7" borderId="58" xfId="4" applyFont="1" applyFill="1" applyBorder="1" applyAlignment="1" applyProtection="1">
      <alignment horizontal="left" vertical="top" wrapText="1" readingOrder="1"/>
      <protection locked="0"/>
    </xf>
    <xf numFmtId="0" fontId="36" fillId="0" borderId="30" xfId="4" applyFont="1" applyBorder="1"/>
    <xf numFmtId="164" fontId="36" fillId="0" borderId="30" xfId="4" applyNumberFormat="1" applyFont="1" applyBorder="1"/>
    <xf numFmtId="4" fontId="36" fillId="0" borderId="30" xfId="4" applyNumberFormat="1" applyFont="1" applyBorder="1"/>
    <xf numFmtId="165" fontId="36" fillId="0" borderId="30" xfId="4" applyNumberFormat="1" applyFont="1" applyBorder="1"/>
    <xf numFmtId="0" fontId="37" fillId="0" borderId="30" xfId="4" applyFont="1" applyBorder="1"/>
    <xf numFmtId="164" fontId="37" fillId="0" borderId="30" xfId="4" applyNumberFormat="1" applyFont="1" applyBorder="1"/>
    <xf numFmtId="4" fontId="37" fillId="0" borderId="30" xfId="4" applyNumberFormat="1" applyFont="1" applyBorder="1"/>
    <xf numFmtId="0" fontId="27" fillId="0" borderId="0" xfId="0" applyFont="1" applyBorder="1" applyAlignment="1">
      <alignment horizontal="right" vertical="top" wrapText="1"/>
    </xf>
    <xf numFmtId="0" fontId="20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23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textRotation="90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textRotation="90"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26" xfId="0" applyFont="1" applyBorder="1" applyAlignment="1">
      <alignment horizontal="left" textRotation="90" wrapText="1"/>
    </xf>
    <xf numFmtId="0" fontId="8" fillId="0" borderId="43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2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8" fillId="0" borderId="44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 wrapText="1"/>
    </xf>
    <xf numFmtId="0" fontId="8" fillId="0" borderId="46" xfId="0" applyFont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/>
    <xf numFmtId="2" fontId="3" fillId="0" borderId="35" xfId="0" applyNumberFormat="1" applyFont="1" applyBorder="1"/>
    <xf numFmtId="2" fontId="3" fillId="0" borderId="36" xfId="0" applyNumberFormat="1" applyFont="1" applyBorder="1"/>
    <xf numFmtId="0" fontId="3" fillId="5" borderId="16" xfId="0" applyFont="1" applyFill="1" applyBorder="1" applyAlignment="1">
      <alignment horizontal="left" wrapText="1"/>
    </xf>
    <xf numFmtId="0" fontId="3" fillId="5" borderId="17" xfId="0" applyFont="1" applyFill="1" applyBorder="1" applyAlignment="1">
      <alignment horizontal="left" wrapText="1"/>
    </xf>
    <xf numFmtId="0" fontId="3" fillId="5" borderId="11" xfId="0" applyFont="1" applyFill="1" applyBorder="1" applyAlignment="1">
      <alignment horizontal="left" wrapText="1"/>
    </xf>
    <xf numFmtId="0" fontId="4" fillId="3" borderId="21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43" fontId="4" fillId="0" borderId="30" xfId="1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3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" fillId="0" borderId="14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3" fillId="0" borderId="30" xfId="0" applyFont="1" applyBorder="1" applyAlignment="1">
      <alignment wrapText="1"/>
    </xf>
    <xf numFmtId="0" fontId="3" fillId="0" borderId="0" xfId="0" applyFont="1"/>
    <xf numFmtId="0" fontId="4" fillId="3" borderId="0" xfId="0" applyFont="1" applyFill="1"/>
    <xf numFmtId="0" fontId="3" fillId="0" borderId="15" xfId="0" applyFont="1" applyBorder="1"/>
    <xf numFmtId="0" fontId="5" fillId="0" borderId="17" xfId="0" applyFont="1" applyBorder="1"/>
    <xf numFmtId="0" fontId="5" fillId="0" borderId="11" xfId="0" applyFont="1" applyBorder="1"/>
    <xf numFmtId="0" fontId="4" fillId="2" borderId="1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5" borderId="35" xfId="0" applyFont="1" applyFill="1" applyBorder="1" applyAlignment="1">
      <alignment wrapText="1"/>
    </xf>
    <xf numFmtId="0" fontId="3" fillId="5" borderId="24" xfId="0" applyFont="1" applyFill="1" applyBorder="1" applyAlignment="1">
      <alignment wrapText="1"/>
    </xf>
    <xf numFmtId="0" fontId="3" fillId="5" borderId="14" xfId="0" applyFont="1" applyFill="1" applyBorder="1" applyAlignment="1">
      <alignment wrapText="1"/>
    </xf>
    <xf numFmtId="0" fontId="3" fillId="5" borderId="20" xfId="0" applyFont="1" applyFill="1" applyBorder="1" applyAlignment="1">
      <alignment wrapText="1"/>
    </xf>
    <xf numFmtId="0" fontId="3" fillId="5" borderId="38" xfId="0" applyFont="1" applyFill="1" applyBorder="1" applyAlignment="1">
      <alignment horizontal="left" wrapText="1"/>
    </xf>
    <xf numFmtId="0" fontId="3" fillId="5" borderId="48" xfId="0" applyFont="1" applyFill="1" applyBorder="1" applyAlignment="1">
      <alignment horizontal="left" wrapText="1"/>
    </xf>
    <xf numFmtId="0" fontId="3" fillId="5" borderId="49" xfId="0" applyFont="1" applyFill="1" applyBorder="1" applyAlignment="1">
      <alignment horizontal="left" wrapText="1"/>
    </xf>
    <xf numFmtId="0" fontId="3" fillId="5" borderId="30" xfId="0" applyFont="1" applyFill="1" applyBorder="1" applyAlignment="1">
      <alignment wrapText="1"/>
    </xf>
    <xf numFmtId="0" fontId="4" fillId="3" borderId="37" xfId="0" applyFont="1" applyFill="1" applyBorder="1" applyAlignment="1">
      <alignment horizontal="center" wrapText="1"/>
    </xf>
    <xf numFmtId="0" fontId="4" fillId="3" borderId="15" xfId="0" applyFont="1" applyFill="1" applyBorder="1"/>
    <xf numFmtId="0" fontId="4" fillId="3" borderId="1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2" fillId="0" borderId="58" xfId="4" applyFont="1" applyBorder="1" applyAlignment="1" applyProtection="1">
      <alignment horizontal="left" vertical="top" wrapText="1" readingOrder="1"/>
      <protection locked="0"/>
    </xf>
    <xf numFmtId="0" fontId="28" fillId="0" borderId="59" xfId="4" applyBorder="1" applyAlignment="1" applyProtection="1">
      <alignment vertical="top" wrapText="1"/>
      <protection locked="0"/>
    </xf>
    <xf numFmtId="164" fontId="32" fillId="0" borderId="58" xfId="4" applyNumberFormat="1" applyFont="1" applyBorder="1" applyAlignment="1" applyProtection="1">
      <alignment horizontal="left" vertical="top" wrapText="1" readingOrder="1"/>
      <protection locked="0"/>
    </xf>
    <xf numFmtId="0" fontId="32" fillId="7" borderId="58" xfId="4" applyFont="1" applyFill="1" applyBorder="1" applyAlignment="1" applyProtection="1">
      <alignment horizontal="left" vertical="top" wrapText="1" readingOrder="1"/>
      <protection locked="0"/>
    </xf>
    <xf numFmtId="164" fontId="32" fillId="7" borderId="58" xfId="4" applyNumberFormat="1" applyFont="1" applyFill="1" applyBorder="1" applyAlignment="1" applyProtection="1">
      <alignment horizontal="left" vertical="top" wrapText="1" readingOrder="1"/>
      <protection locked="0"/>
    </xf>
    <xf numFmtId="0" fontId="31" fillId="0" borderId="0" xfId="4" applyFont="1" applyAlignment="1" applyProtection="1">
      <alignment horizontal="left" wrapText="1" readingOrder="1"/>
      <protection locked="0"/>
    </xf>
    <xf numFmtId="0" fontId="28" fillId="0" borderId="0" xfId="4"/>
    <xf numFmtId="0" fontId="32" fillId="6" borderId="58" xfId="4" applyFont="1" applyFill="1" applyBorder="1" applyAlignment="1" applyProtection="1">
      <alignment horizontal="left" vertical="top" wrapText="1" readingOrder="1"/>
      <protection locked="0"/>
    </xf>
    <xf numFmtId="0" fontId="34" fillId="0" borderId="0" xfId="4" applyFont="1" applyAlignment="1" applyProtection="1">
      <alignment horizontal="left" wrapText="1" readingOrder="1"/>
      <protection locked="0"/>
    </xf>
    <xf numFmtId="0" fontId="33" fillId="0" borderId="58" xfId="4" applyFont="1" applyBorder="1" applyAlignment="1" applyProtection="1">
      <alignment horizontal="left" vertical="top" wrapText="1" readingOrder="1"/>
      <protection locked="0"/>
    </xf>
    <xf numFmtId="0" fontId="29" fillId="0" borderId="53" xfId="4" applyFont="1" applyBorder="1" applyAlignment="1" applyProtection="1">
      <alignment vertical="top" wrapText="1" readingOrder="1"/>
      <protection locked="0"/>
    </xf>
    <xf numFmtId="0" fontId="30" fillId="0" borderId="0" xfId="4" applyFont="1"/>
    <xf numFmtId="0" fontId="33" fillId="7" borderId="58" xfId="4" applyFont="1" applyFill="1" applyBorder="1" applyAlignment="1" applyProtection="1">
      <alignment horizontal="left" vertical="top" wrapText="1" readingOrder="1"/>
      <protection locked="0"/>
    </xf>
    <xf numFmtId="164" fontId="33" fillId="7" borderId="58" xfId="4" applyNumberFormat="1" applyFont="1" applyFill="1" applyBorder="1" applyAlignment="1" applyProtection="1">
      <alignment horizontal="left" vertical="top" wrapText="1" readingOrder="1"/>
      <protection locked="0"/>
    </xf>
    <xf numFmtId="164" fontId="33" fillId="0" borderId="58" xfId="4" applyNumberFormat="1" applyFont="1" applyBorder="1" applyAlignment="1" applyProtection="1">
      <alignment horizontal="left" vertical="top" wrapText="1" readingOrder="1"/>
      <protection locked="0"/>
    </xf>
    <xf numFmtId="0" fontId="33" fillId="6" borderId="58" xfId="4" applyFont="1" applyFill="1" applyBorder="1" applyAlignment="1" applyProtection="1">
      <alignment horizontal="left" vertical="top" wrapText="1" readingOrder="1"/>
      <protection locked="0"/>
    </xf>
    <xf numFmtId="0" fontId="34" fillId="0" borderId="53" xfId="4" applyFont="1" applyBorder="1" applyAlignment="1" applyProtection="1">
      <alignment horizontal="left" vertical="top" wrapText="1" readingOrder="1"/>
      <protection locked="0"/>
    </xf>
    <xf numFmtId="0" fontId="34" fillId="0" borderId="0" xfId="4" applyFont="1" applyBorder="1" applyAlignment="1" applyProtection="1">
      <alignment horizontal="left" vertical="top" wrapText="1" readingOrder="1"/>
      <protection locked="0"/>
    </xf>
    <xf numFmtId="0" fontId="37" fillId="0" borderId="53" xfId="4" applyFont="1" applyBorder="1" applyAlignment="1" applyProtection="1">
      <alignment horizontal="left" vertical="top" wrapText="1" readingOrder="1"/>
      <protection locked="0"/>
    </xf>
    <xf numFmtId="0" fontId="37" fillId="0" borderId="0" xfId="4" applyFont="1" applyAlignment="1">
      <alignment horizontal="left" readingOrder="1"/>
    </xf>
    <xf numFmtId="0" fontId="37" fillId="0" borderId="0" xfId="4" applyFont="1" applyAlignment="1">
      <alignment horizontal="left" readingOrder="1"/>
    </xf>
    <xf numFmtId="0" fontId="29" fillId="0" borderId="53" xfId="4" applyFont="1" applyBorder="1" applyAlignment="1" applyProtection="1">
      <alignment horizontal="left" vertical="top" wrapText="1" readingOrder="1"/>
      <protection locked="0"/>
    </xf>
    <xf numFmtId="0" fontId="29" fillId="0" borderId="0" xfId="4" applyFont="1" applyBorder="1" applyAlignment="1" applyProtection="1">
      <alignment horizontal="left" vertical="top" wrapText="1" readingOrder="1"/>
      <protection locked="0"/>
    </xf>
    <xf numFmtId="0" fontId="30" fillId="0" borderId="53" xfId="4" applyFont="1" applyBorder="1" applyAlignment="1" applyProtection="1">
      <alignment horizontal="left" vertical="top" wrapText="1"/>
      <protection locked="0"/>
    </xf>
    <xf numFmtId="0" fontId="30" fillId="0" borderId="0" xfId="4" applyFont="1" applyAlignment="1">
      <alignment horizontal="left"/>
    </xf>
    <xf numFmtId="0" fontId="3" fillId="0" borderId="3" xfId="0" applyFont="1" applyBorder="1" applyAlignment="1">
      <alignment horizontal="center" vertical="top" textRotation="90" wrapText="1"/>
    </xf>
    <xf numFmtId="0" fontId="3" fillId="0" borderId="3" xfId="0" applyFont="1" applyBorder="1" applyAlignment="1">
      <alignment horizontal="left" textRotation="90" wrapText="1"/>
    </xf>
    <xf numFmtId="0" fontId="3" fillId="0" borderId="60" xfId="0" applyFont="1" applyBorder="1" applyAlignment="1">
      <alignment horizontal="left" textRotation="90" wrapText="1"/>
    </xf>
    <xf numFmtId="0" fontId="2" fillId="0" borderId="35" xfId="0" applyFont="1" applyBorder="1" applyAlignment="1">
      <alignment horizontal="left" textRotation="90" wrapText="1"/>
    </xf>
    <xf numFmtId="0" fontId="3" fillId="0" borderId="35" xfId="0" applyFont="1" applyBorder="1" applyAlignment="1">
      <alignment horizontal="left" textRotation="90" wrapText="1"/>
    </xf>
    <xf numFmtId="0" fontId="3" fillId="0" borderId="34" xfId="0" applyFont="1" applyBorder="1" applyAlignment="1">
      <alignment horizontal="left" textRotation="90" wrapText="1"/>
    </xf>
    <xf numFmtId="43" fontId="2" fillId="0" borderId="30" xfId="1" applyFont="1" applyBorder="1" applyAlignment="1">
      <alignment vertical="top" wrapText="1"/>
    </xf>
    <xf numFmtId="43" fontId="38" fillId="0" borderId="30" xfId="1" applyFont="1" applyBorder="1"/>
    <xf numFmtId="0" fontId="28" fillId="0" borderId="59" xfId="4" applyBorder="1" applyAlignment="1" applyProtection="1">
      <alignment horizontal="left" vertical="top" wrapText="1"/>
      <protection locked="0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9</xdr:col>
      <xdr:colOff>504825</xdr:colOff>
      <xdr:row>45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5991225" cy="851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76200</xdr:rowOff>
    </xdr:from>
    <xdr:to>
      <xdr:col>9</xdr:col>
      <xdr:colOff>514350</xdr:colOff>
      <xdr:row>139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83200"/>
          <a:ext cx="6000750" cy="850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47</xdr:row>
      <xdr:rowOff>161925</xdr:rowOff>
    </xdr:from>
    <xdr:to>
      <xdr:col>9</xdr:col>
      <xdr:colOff>504825</xdr:colOff>
      <xdr:row>92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115425"/>
          <a:ext cx="5981700" cy="851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67252</xdr:colOff>
      <xdr:row>11</xdr:row>
      <xdr:rowOff>323848</xdr:rowOff>
    </xdr:from>
    <xdr:to>
      <xdr:col>17</xdr:col>
      <xdr:colOff>57727</xdr:colOff>
      <xdr:row>30</xdr:row>
      <xdr:rowOff>206375</xdr:rowOff>
    </xdr:to>
    <xdr:sp macro="" textlink="">
      <xdr:nvSpPr>
        <xdr:cNvPr id="2" name="TextBox 1"/>
        <xdr:cNvSpPr txBox="1"/>
      </xdr:nvSpPr>
      <xdr:spPr>
        <a:xfrm>
          <a:off x="67252" y="6934198"/>
          <a:ext cx="22545675" cy="79883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Buxheti i Kuvendit të Republikës së Kosovës, i ndarë sipas Ligjit për Buxhetin e Republikës së Kosovës për vitin 2019 Ligji nr.06/L-133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është 11.219.281,15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€, dhe atë sipas kategorive ekonomike në vijim: Pagat 7.136.281,15 € ,m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a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llra dhe shërbime 2.212.000 €, shpenzime komunale 241,000 €, subvencione dhe transfere 140,000 € dhe shpenzime kapitale 1.490.000 €. Në buxhetin e Kuvendit të Republikës së Kosovës pjesën më të madhe të buxhetit e kanë pagat dhe mëditjet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63,60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% ,mallrat dhe shërbimet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19,71%,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shpenzimet kapitale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13,28%,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shpenzimet komunale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2,14% si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dhe subvencionet dhe transferet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1.24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%</a:t>
          </a:r>
          <a:endParaRPr lang="en-US" sz="3600" b="0" i="0" u="none" strike="noStrike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l"/>
          <a:r>
            <a:rPr lang="en-US" sz="3600" b="0" i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</a:t>
          </a:r>
          <a:r>
            <a:rPr lang="en-US" sz="3600" b="0" i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isur nga vleresimi i përgjithshëm, del se niveli i realizimit të buxhetit të Kuvendit të Republikës së Kosovës për tremujorin</a:t>
          </a:r>
          <a:r>
            <a:rPr lang="en-US" sz="3600" b="0" i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e pare te vitit 2019 eshte 1.913.029,68 ose </a:t>
          </a:r>
          <a:r>
            <a:rPr lang="en-US" sz="3600" b="1" i="0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17,05</a:t>
          </a:r>
          <a:r>
            <a:rPr lang="en-US" sz="3600" b="0" i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% e buxhetit vjetor.</a:t>
          </a:r>
        </a:p>
        <a:p>
          <a:pPr algn="l"/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Alokimi i fondeve është bërë në bazë të planit të rrjedhës së parasë të përgatitur nga Drejtoria për Buxhet dhe Pagesa në bashkëpunim me Menaxhmentin e Kuvendit. Në këtë raport  do të paraqiten në mënyrë të hollësishme shpenzimet e realizuara nga buxheti i Kuvendit për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vitin 2019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si dhe krahasimi i tyre me periudhën e njëjtë të vitit 2018</a:t>
          </a:r>
          <a:endParaRPr lang="en-US" sz="3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oneCellAnchor>
    <xdr:from>
      <xdr:col>17</xdr:col>
      <xdr:colOff>266700</xdr:colOff>
      <xdr:row>31</xdr:row>
      <xdr:rowOff>88898</xdr:rowOff>
    </xdr:from>
    <xdr:ext cx="3990975" cy="264560"/>
    <xdr:sp macro="" textlink="">
      <xdr:nvSpPr>
        <xdr:cNvPr id="3" name="TextBox 2"/>
        <xdr:cNvSpPr txBox="1"/>
      </xdr:nvSpPr>
      <xdr:spPr>
        <a:xfrm>
          <a:off x="22821900" y="15386048"/>
          <a:ext cx="3990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247650</xdr:colOff>
      <xdr:row>31</xdr:row>
      <xdr:rowOff>0</xdr:rowOff>
    </xdr:from>
    <xdr:ext cx="2457450" cy="264560"/>
    <xdr:sp macro="" textlink="">
      <xdr:nvSpPr>
        <xdr:cNvPr id="4" name="TextBox 3"/>
        <xdr:cNvSpPr txBox="1"/>
      </xdr:nvSpPr>
      <xdr:spPr>
        <a:xfrm>
          <a:off x="21336000" y="15297150"/>
          <a:ext cx="2457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200024</xdr:colOff>
      <xdr:row>34</xdr:row>
      <xdr:rowOff>76200</xdr:rowOff>
    </xdr:from>
    <xdr:to>
      <xdr:col>16</xdr:col>
      <xdr:colOff>1428749</xdr:colOff>
      <xdr:row>41</xdr:row>
      <xdr:rowOff>286</xdr:rowOff>
    </xdr:to>
    <xdr:sp macro="" textlink="">
      <xdr:nvSpPr>
        <xdr:cNvPr id="5" name="TextBox 4"/>
        <xdr:cNvSpPr txBox="1"/>
      </xdr:nvSpPr>
      <xdr:spPr>
        <a:xfrm>
          <a:off x="200024" y="16992600"/>
          <a:ext cx="22393275" cy="38864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Pagave  merr pjesë ne buxhetin  tremujor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SIMFK </a:t>
          </a:r>
          <a:r>
            <a:rPr lang="en-US" sz="3600" b="0" i="0" u="none" strike="noStrike" baseline="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1.579.777,94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o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se me </a:t>
          </a:r>
          <a:r>
            <a:rPr lang="en-US" sz="3600" b="0" i="0" u="none" strike="noStrike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48,40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</a:t>
          </a:r>
          <a:r>
            <a:rPr lang="sq-AL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alokuar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sq-AL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të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Kuvendit  , dhe si të tilla janë të ndara në tri Programe Anëtarët e Kuvendit  868.364,66 €,Administrata e Kuvendit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509.578,54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 ,dhe Stafi mbështetës Politik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201.834,74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shuma e shpenzuar ne këtë kategori për tremujorin e vitit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2019  është </a:t>
          </a:r>
          <a:r>
            <a:rPr lang="en-US" sz="3600" b="0" i="0" u="none" strike="noStrike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1.579.777,94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€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ose shprehur në përqindje 100% e buxhetit  të ndarë për tremujorin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e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vitit 2019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ne këtë katgori .</a:t>
          </a:r>
          <a:endParaRPr lang="en-US" sz="2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oneCellAnchor>
    <xdr:from>
      <xdr:col>16</xdr:col>
      <xdr:colOff>152400</xdr:colOff>
      <xdr:row>45</xdr:row>
      <xdr:rowOff>180975</xdr:rowOff>
    </xdr:from>
    <xdr:ext cx="184731" cy="264560"/>
    <xdr:sp macro="" textlink="">
      <xdr:nvSpPr>
        <xdr:cNvPr id="6" name="TextBox 5"/>
        <xdr:cNvSpPr txBox="1"/>
      </xdr:nvSpPr>
      <xdr:spPr>
        <a:xfrm>
          <a:off x="21240750" y="2354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266700</xdr:colOff>
      <xdr:row>43</xdr:row>
      <xdr:rowOff>152400</xdr:rowOff>
    </xdr:from>
    <xdr:ext cx="184731" cy="264560"/>
    <xdr:sp macro="" textlink="">
      <xdr:nvSpPr>
        <xdr:cNvPr id="7" name="TextBox 6"/>
        <xdr:cNvSpPr txBox="1"/>
      </xdr:nvSpPr>
      <xdr:spPr>
        <a:xfrm>
          <a:off x="21355050" y="2285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152399</xdr:colOff>
      <xdr:row>56</xdr:row>
      <xdr:rowOff>161925</xdr:rowOff>
    </xdr:from>
    <xdr:to>
      <xdr:col>17</xdr:col>
      <xdr:colOff>0</xdr:colOff>
      <xdr:row>64</xdr:row>
      <xdr:rowOff>0</xdr:rowOff>
    </xdr:to>
    <xdr:sp macro="" textlink="">
      <xdr:nvSpPr>
        <xdr:cNvPr id="8" name="TextBox 7"/>
        <xdr:cNvSpPr txBox="1"/>
      </xdr:nvSpPr>
      <xdr:spPr>
        <a:xfrm>
          <a:off x="152399" y="26276300"/>
          <a:ext cx="22342476" cy="223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shpenzimeve komunale merr pjesë në buxhetin tremujor  SIMFK me 82.985,18 ose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2,54%</a:t>
          </a:r>
          <a:r>
            <a:rPr lang="en-US" sz="3600" b="0" i="0" u="none" strike="noStrike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Kuvendit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të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ndar për tremujorin e pare te vitit 2019 SIMFK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,këto fonde janë të ndara në programin Administrata e Kuvendit. Shuma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e shpenzuar e buxhetit është 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71.159,40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 os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85,74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% e buxhetit  në Komunali.</a:t>
          </a:r>
          <a:endParaRPr lang="en-US" sz="3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95250</xdr:colOff>
      <xdr:row>66</xdr:row>
      <xdr:rowOff>31750</xdr:rowOff>
    </xdr:from>
    <xdr:to>
      <xdr:col>17</xdr:col>
      <xdr:colOff>19050</xdr:colOff>
      <xdr:row>75</xdr:row>
      <xdr:rowOff>0</xdr:rowOff>
    </xdr:to>
    <xdr:sp macro="" textlink="">
      <xdr:nvSpPr>
        <xdr:cNvPr id="9" name="TextBox 8"/>
        <xdr:cNvSpPr txBox="1"/>
      </xdr:nvSpPr>
      <xdr:spPr>
        <a:xfrm>
          <a:off x="95250" y="29718000"/>
          <a:ext cx="22418675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Investimeve Kapitale merr pjesë në buxhetin tremujor 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SIMFK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me 965.000 € ose me </a:t>
          </a:r>
          <a:r>
            <a:rPr lang="en-US" sz="3600" b="0" i="0" u="none" strike="noStrike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29,56%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Kuvendit për tremujorin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e pare te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vitit 2019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 këto fonde janë të ndara në programin Administrata e Kuvendit.  Shpenzime ne këtë kategori për kete periudhe nuk ka.</a:t>
          </a:r>
          <a:endParaRPr lang="en-US" sz="3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152400</xdr:colOff>
      <xdr:row>76</xdr:row>
      <xdr:rowOff>95249</xdr:rowOff>
    </xdr:from>
    <xdr:to>
      <xdr:col>17</xdr:col>
      <xdr:colOff>38100</xdr:colOff>
      <xdr:row>86</xdr:row>
      <xdr:rowOff>375227</xdr:rowOff>
    </xdr:to>
    <xdr:sp macro="" textlink="">
      <xdr:nvSpPr>
        <xdr:cNvPr id="10" name="TextBox 9"/>
        <xdr:cNvSpPr txBox="1"/>
      </xdr:nvSpPr>
      <xdr:spPr>
        <a:xfrm>
          <a:off x="152400" y="34232849"/>
          <a:ext cx="22517100" cy="37089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Subvencioneve dhe transfereve merr pjesë në buxhetin tremujor SIMFK me 36.385,44 ose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1,11%</a:t>
          </a:r>
          <a:r>
            <a:rPr lang="en-US" sz="3600" b="0" i="0" u="none" strike="noStrike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Kuvendit per tremujorin e pare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këto fonde janë të ndara në programin Anëtarët e Kuvendit. Shkalla e shpenzimit të buxhetit në këtë kategori ekonomike është 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35.166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€, ose shprehur në përqindje 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96,64%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  buxhetit ne këtë kategori  .</a:t>
          </a:r>
          <a:endParaRPr lang="en-US" sz="3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247650</xdr:colOff>
      <xdr:row>89</xdr:row>
      <xdr:rowOff>304800</xdr:rowOff>
    </xdr:from>
    <xdr:to>
      <xdr:col>17</xdr:col>
      <xdr:colOff>19050</xdr:colOff>
      <xdr:row>99</xdr:row>
      <xdr:rowOff>288</xdr:rowOff>
    </xdr:to>
    <xdr:sp macro="" textlink="">
      <xdr:nvSpPr>
        <xdr:cNvPr id="11" name="TextBox 10"/>
        <xdr:cNvSpPr txBox="1"/>
      </xdr:nvSpPr>
      <xdr:spPr>
        <a:xfrm>
          <a:off x="247650" y="39452550"/>
          <a:ext cx="22402800" cy="3200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36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142874</xdr:colOff>
      <xdr:row>42</xdr:row>
      <xdr:rowOff>190498</xdr:rowOff>
    </xdr:from>
    <xdr:to>
      <xdr:col>16</xdr:col>
      <xdr:colOff>809625</xdr:colOff>
      <xdr:row>53</xdr:row>
      <xdr:rowOff>375227</xdr:rowOff>
    </xdr:to>
    <xdr:sp macro="" textlink="">
      <xdr:nvSpPr>
        <xdr:cNvPr id="12" name="TextBox 11"/>
        <xdr:cNvSpPr txBox="1"/>
      </xdr:nvSpPr>
      <xdr:spPr>
        <a:xfrm>
          <a:off x="142874" y="22555198"/>
          <a:ext cx="21755101" cy="46043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Mallrave dhe Shërbimeve merr pjesë në buxhetin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tremujor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SIMFK me 2.212.000 ose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67,76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Kuvendit për tremujorin e pare te vitit 2019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dhe si të tilla janë të ndara në tri Programe Anëtarët e Kuvendit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260.833,34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€,Administrata e Kuvendit 295.065,34€ dhe Stafi mbështetës Politik 44.166,66€, shkalla e shpenzimit të buxhetit në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këtë kategori ekonomike për tremujorin e v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itit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2019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është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226.926,34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€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ose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37,82%,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krahasuar  me  buxhetin tremujor SIMFK të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Kuvendit</a:t>
          </a:r>
          <a:r>
            <a:rPr lang="en-US" sz="28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Mallra dhe sherbime .</a:t>
          </a:r>
          <a:endParaRPr lang="en-US" sz="36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1504950</xdr:colOff>
      <xdr:row>0</xdr:row>
      <xdr:rowOff>104775</xdr:rowOff>
    </xdr:from>
    <xdr:to>
      <xdr:col>4</xdr:col>
      <xdr:colOff>2343150</xdr:colOff>
      <xdr:row>1</xdr:row>
      <xdr:rowOff>885825</xdr:rowOff>
    </xdr:to>
    <xdr:pic>
      <xdr:nvPicPr>
        <xdr:cNvPr id="2" name="Picture 0" descr="19e0d944-2499-452d-aef8-899d04d7239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04775"/>
          <a:ext cx="838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1</xdr:row>
      <xdr:rowOff>28575</xdr:rowOff>
    </xdr:from>
    <xdr:to>
      <xdr:col>4</xdr:col>
      <xdr:colOff>1609725</xdr:colOff>
      <xdr:row>2</xdr:row>
      <xdr:rowOff>28575</xdr:rowOff>
    </xdr:to>
    <xdr:pic>
      <xdr:nvPicPr>
        <xdr:cNvPr id="3" name="Picture 0" descr="ce2703cc-530f-4c9d-8bea-259c458d28e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838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2524125</xdr:colOff>
      <xdr:row>0</xdr:row>
      <xdr:rowOff>28575</xdr:rowOff>
    </xdr:from>
    <xdr:to>
      <xdr:col>4</xdr:col>
      <xdr:colOff>3362325</xdr:colOff>
      <xdr:row>1</xdr:row>
      <xdr:rowOff>809625</xdr:rowOff>
    </xdr:to>
    <xdr:pic>
      <xdr:nvPicPr>
        <xdr:cNvPr id="2" name="Picture 0" descr="ce2703cc-530f-4c9d-8bea-259c458d28e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8575"/>
          <a:ext cx="838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" workbookViewId="0">
      <selection activeCell="Q74" sqref="Q7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opLeftCell="A43" workbookViewId="0">
      <selection activeCell="A9" sqref="A9:N10"/>
    </sheetView>
  </sheetViews>
  <sheetFormatPr defaultRowHeight="26.25" x14ac:dyDescent="0.4"/>
  <cols>
    <col min="1" max="1" width="15.5703125" style="162" customWidth="1"/>
    <col min="2" max="2" width="29.28515625" style="162" customWidth="1"/>
    <col min="3" max="3" width="27.85546875" style="162" customWidth="1"/>
    <col min="4" max="4" width="26.28515625" style="162" customWidth="1"/>
    <col min="5" max="5" width="26" style="162" customWidth="1"/>
    <col min="6" max="6" width="24.5703125" style="162" customWidth="1"/>
    <col min="7" max="7" width="25" style="162" customWidth="1"/>
    <col min="8" max="8" width="25.5703125" style="162" customWidth="1"/>
    <col min="9" max="9" width="26.28515625" style="162" customWidth="1"/>
    <col min="10" max="10" width="22.42578125" style="162" customWidth="1"/>
    <col min="11" max="12" width="13.5703125" style="162" customWidth="1"/>
    <col min="13" max="14" width="9.140625" style="162"/>
    <col min="15" max="15" width="9.140625" style="162" customWidth="1"/>
    <col min="16" max="16" width="12.85546875" style="162" customWidth="1"/>
    <col min="17" max="17" width="22" style="162" customWidth="1"/>
    <col min="18" max="18" width="30.28515625" style="162" customWidth="1"/>
    <col min="19" max="19" width="25.140625" style="162" customWidth="1"/>
    <col min="20" max="16384" width="9.140625" style="162"/>
  </cols>
  <sheetData>
    <row r="1" spans="1:14" ht="90" x14ac:dyDescent="1.1499999999999999">
      <c r="A1" s="220" t="s">
        <v>173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4" x14ac:dyDescent="0.4">
      <c r="A2" s="163"/>
    </row>
    <row r="3" spans="1:14" ht="50.25" x14ac:dyDescent="0.7">
      <c r="A3" s="164" t="s">
        <v>155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ht="50.25" x14ac:dyDescent="0.7">
      <c r="A4" s="164" t="s">
        <v>156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ht="50.25" x14ac:dyDescent="0.7">
      <c r="A5" s="164" t="s">
        <v>157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ht="50.25" x14ac:dyDescent="0.7">
      <c r="A6" s="164" t="s">
        <v>158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ht="50.25" x14ac:dyDescent="0.7">
      <c r="A7" s="164" t="s">
        <v>159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</row>
    <row r="8" spans="1:14" ht="50.25" x14ac:dyDescent="0.7">
      <c r="A8" s="164" t="s">
        <v>176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ht="41.25" customHeight="1" x14ac:dyDescent="0.4">
      <c r="A9" s="221" t="s">
        <v>160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</row>
    <row r="10" spans="1:14" ht="59.25" customHeight="1" x14ac:dyDescent="0.4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</row>
    <row r="11" spans="1:14" ht="50.25" x14ac:dyDescent="0.7">
      <c r="A11" s="165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4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</row>
    <row r="13" spans="1:14" x14ac:dyDescent="0.4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</row>
    <row r="14" spans="1:14" ht="33" x14ac:dyDescent="0.45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</row>
    <row r="15" spans="1:14" ht="33" x14ac:dyDescent="0.45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35.25" x14ac:dyDescent="0.5">
      <c r="A16" s="167" t="s">
        <v>161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spans="1:19" ht="35.25" x14ac:dyDescent="0.5">
      <c r="A17" s="222" t="s">
        <v>162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</row>
    <row r="18" spans="1:19" ht="35.25" x14ac:dyDescent="0.5">
      <c r="A18" s="169" t="s">
        <v>163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R18" s="170"/>
    </row>
    <row r="19" spans="1:19" x14ac:dyDescent="0.4">
      <c r="A19" s="223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</row>
    <row r="20" spans="1:19" x14ac:dyDescent="0.4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R20" s="171">
        <f>SUM(R17:R19)</f>
        <v>0</v>
      </c>
    </row>
    <row r="21" spans="1:19" x14ac:dyDescent="0.4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R21" s="172"/>
    </row>
    <row r="22" spans="1:19" x14ac:dyDescent="0.4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</row>
    <row r="23" spans="1:19" x14ac:dyDescent="0.4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</row>
    <row r="24" spans="1:19" x14ac:dyDescent="0.4">
      <c r="A24" s="223"/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R24" s="173"/>
    </row>
    <row r="25" spans="1:19" x14ac:dyDescent="0.4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R25" s="174"/>
    </row>
    <row r="26" spans="1:19" x14ac:dyDescent="0.4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R26" s="175"/>
    </row>
    <row r="27" spans="1:19" x14ac:dyDescent="0.4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R27" s="173"/>
      <c r="S27" s="170"/>
    </row>
    <row r="28" spans="1:19" x14ac:dyDescent="0.4">
      <c r="A28" s="223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R28" s="173"/>
      <c r="S28" s="170"/>
    </row>
    <row r="29" spans="1:19" ht="35.25" x14ac:dyDescent="0.5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R29" s="174"/>
      <c r="S29" s="170"/>
    </row>
    <row r="30" spans="1:19" ht="35.25" x14ac:dyDescent="0.5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R30" s="173"/>
    </row>
    <row r="31" spans="1:19" ht="45.75" x14ac:dyDescent="0.65">
      <c r="A31" s="177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R31" s="178"/>
    </row>
    <row r="32" spans="1:19" ht="45.75" x14ac:dyDescent="0.65">
      <c r="A32" s="177" t="s">
        <v>164</v>
      </c>
      <c r="B32" s="176"/>
      <c r="C32" s="176"/>
      <c r="D32" s="176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R32" s="178"/>
    </row>
    <row r="33" spans="1:19" ht="45.75" x14ac:dyDescent="0.4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</row>
    <row r="34" spans="1:19" ht="45.75" x14ac:dyDescent="0.4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R34" s="178"/>
    </row>
    <row r="35" spans="1:19" ht="45.75" x14ac:dyDescent="0.4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R35" s="178"/>
      <c r="S35" s="170"/>
    </row>
    <row r="36" spans="1:19" ht="45.75" x14ac:dyDescent="0.4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R36" s="178"/>
    </row>
    <row r="37" spans="1:19" ht="45.75" x14ac:dyDescent="0.4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9" ht="45.75" x14ac:dyDescent="0.4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R38" s="171"/>
      <c r="S38" s="178"/>
    </row>
    <row r="39" spans="1:19" ht="45.75" x14ac:dyDescent="0.4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R39" s="171"/>
    </row>
    <row r="40" spans="1:19" ht="45.75" x14ac:dyDescent="0.4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R40" s="171"/>
    </row>
    <row r="41" spans="1:19" ht="33" x14ac:dyDescent="0.45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</row>
    <row r="42" spans="1:19" ht="45.75" x14ac:dyDescent="0.65">
      <c r="A42" s="177" t="s">
        <v>165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R42" s="173"/>
    </row>
    <row r="43" spans="1:19" x14ac:dyDescent="0.4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R43" s="181"/>
    </row>
    <row r="44" spans="1:19" x14ac:dyDescent="0.4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R44" s="181"/>
      <c r="S44" s="173"/>
    </row>
    <row r="45" spans="1:19" x14ac:dyDescent="0.4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R45" s="181"/>
      <c r="S45" s="172"/>
    </row>
    <row r="46" spans="1:19" x14ac:dyDescent="0.4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R46" s="181"/>
      <c r="S46" s="173"/>
    </row>
    <row r="47" spans="1:19" x14ac:dyDescent="0.4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R47" s="182"/>
      <c r="S47" s="173"/>
    </row>
    <row r="48" spans="1:19" x14ac:dyDescent="0.4">
      <c r="A48" s="219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R48" s="181"/>
      <c r="S48" s="173"/>
    </row>
    <row r="49" spans="1:19" x14ac:dyDescent="0.4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R49" s="181"/>
      <c r="S49" s="173"/>
    </row>
    <row r="50" spans="1:19" x14ac:dyDescent="0.4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R50" s="173"/>
      <c r="S50" s="172"/>
    </row>
    <row r="51" spans="1:19" x14ac:dyDescent="0.4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R51" s="173"/>
      <c r="S51" s="175"/>
    </row>
    <row r="52" spans="1:19" x14ac:dyDescent="0.4">
      <c r="A52" s="219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R52" s="173"/>
      <c r="S52" s="173"/>
    </row>
    <row r="53" spans="1:19" x14ac:dyDescent="0.4">
      <c r="A53" s="219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R53" s="181"/>
      <c r="S53" s="173"/>
    </row>
    <row r="54" spans="1:19" ht="33" x14ac:dyDescent="0.45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R54" s="181"/>
      <c r="S54" s="172"/>
    </row>
    <row r="55" spans="1:19" ht="45.75" x14ac:dyDescent="0.65">
      <c r="A55" s="177" t="s">
        <v>166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R55" s="181"/>
      <c r="S55" s="172"/>
    </row>
    <row r="56" spans="1:19" x14ac:dyDescent="0.4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R56" s="181"/>
      <c r="S56" s="172"/>
    </row>
    <row r="57" spans="1:19" x14ac:dyDescent="0.4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R57" s="216"/>
      <c r="S57" s="172"/>
    </row>
    <row r="58" spans="1:19" x14ac:dyDescent="0.4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R58" s="216"/>
      <c r="S58" s="172"/>
    </row>
    <row r="59" spans="1:19" x14ac:dyDescent="0.4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R59" s="181"/>
      <c r="S59" s="173"/>
    </row>
    <row r="60" spans="1:19" x14ac:dyDescent="0.4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R60" s="181"/>
      <c r="S60" s="173"/>
    </row>
    <row r="61" spans="1:19" x14ac:dyDescent="0.4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R61" s="181"/>
      <c r="S61" s="173"/>
    </row>
    <row r="62" spans="1:19" x14ac:dyDescent="0.4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R62" s="173"/>
      <c r="S62" s="173"/>
    </row>
    <row r="63" spans="1:19" x14ac:dyDescent="0.4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R63" s="173"/>
      <c r="S63" s="173"/>
    </row>
    <row r="64" spans="1:19" ht="4.5" customHeight="1" x14ac:dyDescent="0.4">
      <c r="A64" s="180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R64" s="181"/>
      <c r="S64" s="173"/>
    </row>
    <row r="65" spans="1:19" ht="33" x14ac:dyDescent="0.45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R65" s="181"/>
      <c r="S65" s="173"/>
    </row>
    <row r="66" spans="1:19" ht="60" customHeight="1" x14ac:dyDescent="0.6">
      <c r="A66" s="177" t="s">
        <v>167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R66" s="181"/>
      <c r="S66" s="173"/>
    </row>
    <row r="67" spans="1:19" x14ac:dyDescent="0.4">
      <c r="A67" s="217"/>
      <c r="B67" s="217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R67" s="181"/>
      <c r="S67" s="173"/>
    </row>
    <row r="68" spans="1:19" x14ac:dyDescent="0.4">
      <c r="A68" s="217"/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R68" s="173"/>
      <c r="S68" s="173"/>
    </row>
    <row r="69" spans="1:19" x14ac:dyDescent="0.4">
      <c r="A69" s="217"/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R69" s="175"/>
      <c r="S69" s="173"/>
    </row>
    <row r="70" spans="1:19" x14ac:dyDescent="0.4">
      <c r="A70" s="217"/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R70" s="173"/>
      <c r="S70" s="173"/>
    </row>
    <row r="71" spans="1:19" x14ac:dyDescent="0.4">
      <c r="A71" s="217"/>
      <c r="B71" s="217"/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R71" s="173"/>
      <c r="S71" s="173"/>
    </row>
    <row r="72" spans="1:19" x14ac:dyDescent="0.4">
      <c r="A72" s="217"/>
      <c r="B72" s="217"/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R72" s="173"/>
      <c r="S72" s="173"/>
    </row>
    <row r="73" spans="1:19" x14ac:dyDescent="0.4">
      <c r="A73" s="217"/>
      <c r="B73" s="217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R73" s="173"/>
      <c r="S73" s="173"/>
    </row>
    <row r="74" spans="1:19" x14ac:dyDescent="0.4">
      <c r="A74" s="217"/>
      <c r="B74" s="217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R74" s="173"/>
      <c r="S74" s="173"/>
    </row>
    <row r="75" spans="1:19" ht="33" x14ac:dyDescent="0.45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R75" s="173"/>
      <c r="S75" s="173"/>
    </row>
    <row r="76" spans="1:19" ht="76.5" customHeight="1" x14ac:dyDescent="0.6">
      <c r="A76" s="177" t="s">
        <v>168</v>
      </c>
      <c r="B76" s="168"/>
      <c r="C76" s="168"/>
      <c r="D76" s="168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R76" s="173"/>
      <c r="S76" s="173"/>
    </row>
    <row r="77" spans="1:19" x14ac:dyDescent="0.4">
      <c r="A77" s="217"/>
      <c r="B77" s="217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R77" s="173"/>
      <c r="S77" s="173"/>
    </row>
    <row r="78" spans="1:19" x14ac:dyDescent="0.4">
      <c r="A78" s="217"/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R78" s="175"/>
      <c r="S78" s="173"/>
    </row>
    <row r="79" spans="1:19" x14ac:dyDescent="0.4">
      <c r="A79" s="217"/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R79" s="173"/>
      <c r="S79" s="173"/>
    </row>
    <row r="80" spans="1:19" x14ac:dyDescent="0.4">
      <c r="A80" s="217"/>
      <c r="B80" s="217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R80" s="173"/>
      <c r="S80" s="173"/>
    </row>
    <row r="81" spans="1:14" x14ac:dyDescent="0.4">
      <c r="A81" s="217"/>
      <c r="B81" s="217"/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</row>
    <row r="82" spans="1:14" x14ac:dyDescent="0.4">
      <c r="A82" s="217"/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</row>
    <row r="83" spans="1:14" x14ac:dyDescent="0.4">
      <c r="A83" s="217"/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</row>
    <row r="84" spans="1:14" x14ac:dyDescent="0.4">
      <c r="A84" s="217"/>
      <c r="B84" s="217"/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</row>
    <row r="85" spans="1:14" x14ac:dyDescent="0.4">
      <c r="A85" s="217"/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</row>
    <row r="86" spans="1:14" x14ac:dyDescent="0.4">
      <c r="A86" s="217"/>
      <c r="B86" s="217"/>
      <c r="C86" s="217"/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</row>
    <row r="87" spans="1:14" ht="33" x14ac:dyDescent="0.45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</row>
    <row r="88" spans="1:14" ht="45.75" x14ac:dyDescent="0.65">
      <c r="A88" s="183" t="s">
        <v>169</v>
      </c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</row>
    <row r="89" spans="1:14" ht="45" x14ac:dyDescent="0.6">
      <c r="A89" s="218" t="s">
        <v>170</v>
      </c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</row>
    <row r="90" spans="1:14" x14ac:dyDescent="0.4">
      <c r="A90" s="217"/>
      <c r="B90" s="217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</row>
    <row r="91" spans="1:14" x14ac:dyDescent="0.4">
      <c r="A91" s="217"/>
      <c r="B91" s="217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</row>
    <row r="92" spans="1:14" x14ac:dyDescent="0.4">
      <c r="A92" s="217"/>
      <c r="B92" s="217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</row>
    <row r="93" spans="1:14" x14ac:dyDescent="0.4">
      <c r="A93" s="217"/>
      <c r="B93" s="217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</row>
    <row r="94" spans="1:14" x14ac:dyDescent="0.4">
      <c r="A94" s="217"/>
      <c r="B94" s="217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</row>
    <row r="95" spans="1:14" x14ac:dyDescent="0.4">
      <c r="A95" s="217"/>
      <c r="B95" s="217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</row>
    <row r="96" spans="1:14" x14ac:dyDescent="0.4">
      <c r="A96" s="217"/>
      <c r="B96" s="217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</row>
    <row r="97" spans="1:14" x14ac:dyDescent="0.4">
      <c r="A97" s="217"/>
      <c r="B97" s="217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</row>
    <row r="98" spans="1:14" x14ac:dyDescent="0.4">
      <c r="A98" s="217"/>
      <c r="B98" s="217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</row>
    <row r="99" spans="1:14" ht="33" x14ac:dyDescent="0.45">
      <c r="A99" s="166" t="s">
        <v>171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</row>
    <row r="100" spans="1:14" ht="45.75" x14ac:dyDescent="0.65">
      <c r="A100" s="17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</row>
    <row r="101" spans="1:14" ht="33" x14ac:dyDescent="0.45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</row>
    <row r="102" spans="1:14" ht="33" x14ac:dyDescent="0.45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</row>
    <row r="110" spans="1:14" ht="27" thickBot="1" x14ac:dyDescent="0.45">
      <c r="A110" s="184"/>
      <c r="B110" s="184"/>
      <c r="C110" s="184"/>
      <c r="D110" s="173"/>
    </row>
    <row r="112" spans="1:14" ht="34.5" x14ac:dyDescent="0.45">
      <c r="A112" s="167" t="s">
        <v>172</v>
      </c>
      <c r="B112" s="167"/>
      <c r="C112" s="167"/>
    </row>
    <row r="114" spans="1:4" ht="27" thickBot="1" x14ac:dyDescent="0.45">
      <c r="A114" s="184"/>
      <c r="B114" s="184"/>
      <c r="C114" s="184"/>
      <c r="D114" s="184"/>
    </row>
  </sheetData>
  <mergeCells count="12">
    <mergeCell ref="A43:N53"/>
    <mergeCell ref="A56:N63"/>
    <mergeCell ref="A1:N1"/>
    <mergeCell ref="A9:N10"/>
    <mergeCell ref="A12:N13"/>
    <mergeCell ref="A17:N17"/>
    <mergeCell ref="A19:N28"/>
    <mergeCell ref="R57:R58"/>
    <mergeCell ref="A67:N74"/>
    <mergeCell ref="A77:N86"/>
    <mergeCell ref="A89:N89"/>
    <mergeCell ref="A90:N98"/>
  </mergeCells>
  <pageMargins left="0.7" right="0.7" top="0.75" bottom="0.75" header="0.3" footer="0.3"/>
  <pageSetup scale="26" orientation="portrait" verticalDpi="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3" zoomScaleNormal="100" workbookViewId="0">
      <selection activeCell="O19" sqref="O19"/>
    </sheetView>
  </sheetViews>
  <sheetFormatPr defaultRowHeight="15.75" x14ac:dyDescent="0.25"/>
  <cols>
    <col min="1" max="1" width="8.85546875" style="75" customWidth="1"/>
    <col min="2" max="2" width="25.140625" style="75" customWidth="1"/>
    <col min="3" max="3" width="21" style="75" customWidth="1"/>
    <col min="4" max="4" width="17.42578125" style="75" customWidth="1"/>
    <col min="5" max="6" width="20.7109375" style="75" customWidth="1"/>
    <col min="7" max="7" width="22.85546875" style="75" customWidth="1"/>
    <col min="8" max="8" width="17.42578125" style="75" customWidth="1"/>
    <col min="9" max="16384" width="9.140625" style="75"/>
  </cols>
  <sheetData>
    <row r="1" spans="1:8" x14ac:dyDescent="0.25">
      <c r="A1" s="1" t="s">
        <v>0</v>
      </c>
      <c r="B1" s="46"/>
      <c r="C1" s="46"/>
      <c r="D1" s="46"/>
      <c r="E1" s="46"/>
      <c r="F1" s="93"/>
      <c r="G1" s="93"/>
      <c r="H1" s="46"/>
    </row>
    <row r="2" spans="1:8" x14ac:dyDescent="0.25">
      <c r="A2" s="1" t="s">
        <v>1</v>
      </c>
      <c r="B2" s="46"/>
      <c r="C2" s="46"/>
      <c r="D2" s="46"/>
      <c r="E2" s="46"/>
      <c r="F2" s="93"/>
      <c r="G2" s="93"/>
      <c r="H2" s="46"/>
    </row>
    <row r="3" spans="1:8" ht="16.5" thickBot="1" x14ac:dyDescent="0.3">
      <c r="A3" s="1" t="s">
        <v>2</v>
      </c>
      <c r="B3" s="46"/>
      <c r="C3" s="46"/>
      <c r="D3" s="46"/>
      <c r="E3" s="46"/>
      <c r="F3" s="93"/>
      <c r="G3" s="93"/>
      <c r="H3" s="46"/>
    </row>
    <row r="4" spans="1:8" ht="48" thickBot="1" x14ac:dyDescent="0.3">
      <c r="A4" s="32" t="s">
        <v>3</v>
      </c>
      <c r="B4" s="76" t="s">
        <v>4</v>
      </c>
      <c r="C4" s="225" t="s">
        <v>5</v>
      </c>
      <c r="D4" s="226"/>
      <c r="E4" s="227" t="s">
        <v>6</v>
      </c>
      <c r="F4" s="228"/>
      <c r="G4" s="91"/>
      <c r="H4" s="91"/>
    </row>
    <row r="5" spans="1:8" ht="30.75" customHeight="1" thickBot="1" x14ac:dyDescent="0.3">
      <c r="A5" s="229" t="s">
        <v>7</v>
      </c>
      <c r="B5" s="230"/>
      <c r="C5" s="230"/>
      <c r="D5" s="230"/>
      <c r="E5" s="230"/>
      <c r="F5" s="230"/>
      <c r="G5" s="230"/>
      <c r="H5" s="231"/>
    </row>
    <row r="6" spans="1:8" x14ac:dyDescent="0.25">
      <c r="A6" s="46"/>
      <c r="B6" s="46"/>
      <c r="C6" s="46"/>
      <c r="D6" s="46"/>
      <c r="E6" s="46"/>
      <c r="F6" s="93"/>
      <c r="G6" s="93"/>
      <c r="H6" s="46"/>
    </row>
    <row r="7" spans="1:8" x14ac:dyDescent="0.25">
      <c r="A7" s="46"/>
      <c r="B7" s="46"/>
      <c r="C7" s="46"/>
      <c r="D7" s="46"/>
      <c r="E7" s="46"/>
      <c r="F7" s="93"/>
      <c r="G7" s="93"/>
      <c r="H7" s="46"/>
    </row>
    <row r="8" spans="1:8" x14ac:dyDescent="0.25">
      <c r="A8" s="46"/>
      <c r="B8" s="46"/>
      <c r="C8" s="46"/>
      <c r="D8" s="46"/>
      <c r="E8" s="46"/>
      <c r="F8" s="93"/>
      <c r="G8" s="93"/>
      <c r="H8" s="46"/>
    </row>
    <row r="9" spans="1:8" ht="18.75" x14ac:dyDescent="0.3">
      <c r="A9" s="47" t="s">
        <v>8</v>
      </c>
      <c r="B9" s="46"/>
      <c r="C9" s="46"/>
      <c r="D9" s="46"/>
      <c r="E9" s="46"/>
      <c r="F9" s="93"/>
      <c r="G9" s="93"/>
      <c r="H9" s="46"/>
    </row>
    <row r="10" spans="1:8" ht="19.5" thickBot="1" x14ac:dyDescent="0.35">
      <c r="A10" s="47" t="s">
        <v>9</v>
      </c>
      <c r="B10" s="46"/>
      <c r="C10" s="46"/>
      <c r="D10" s="46"/>
      <c r="E10" s="46"/>
      <c r="F10" s="93"/>
      <c r="G10" s="93"/>
      <c r="H10" s="46"/>
    </row>
    <row r="11" spans="1:8" ht="19.5" customHeight="1" thickBot="1" x14ac:dyDescent="0.3">
      <c r="A11" s="232" t="s">
        <v>3</v>
      </c>
      <c r="B11" s="224" t="s">
        <v>4</v>
      </c>
      <c r="C11" s="233" t="s">
        <v>142</v>
      </c>
      <c r="D11" s="234"/>
      <c r="E11" s="235" t="s">
        <v>123</v>
      </c>
      <c r="F11" s="112"/>
      <c r="G11" s="96"/>
      <c r="H11" s="224" t="s">
        <v>123</v>
      </c>
    </row>
    <row r="12" spans="1:8" ht="146.25" customHeight="1" x14ac:dyDescent="0.25">
      <c r="A12" s="320"/>
      <c r="B12" s="321"/>
      <c r="C12" s="113" t="s">
        <v>131</v>
      </c>
      <c r="D12" s="95" t="s">
        <v>130</v>
      </c>
      <c r="E12" s="322"/>
      <c r="F12" s="323" t="s">
        <v>143</v>
      </c>
      <c r="G12" s="324" t="s">
        <v>132</v>
      </c>
      <c r="H12" s="325"/>
    </row>
    <row r="13" spans="1:8" x14ac:dyDescent="0.25">
      <c r="A13" s="3">
        <v>1</v>
      </c>
      <c r="B13" s="3">
        <v>2</v>
      </c>
      <c r="C13" s="3">
        <v>3</v>
      </c>
      <c r="D13" s="3">
        <v>5</v>
      </c>
      <c r="E13" s="3">
        <v>6</v>
      </c>
      <c r="F13" s="3"/>
      <c r="G13" s="3"/>
      <c r="H13" s="3">
        <v>9</v>
      </c>
    </row>
    <row r="14" spans="1:8" ht="36" customHeight="1" x14ac:dyDescent="0.25">
      <c r="A14" s="3">
        <v>11000</v>
      </c>
      <c r="B14" s="3" t="s">
        <v>175</v>
      </c>
      <c r="C14" s="326">
        <f>3735672.39+2245632.85+856143.1</f>
        <v>6837448.3399999999</v>
      </c>
      <c r="D14" s="326">
        <f>1061586.06+491200.83+173156.52</f>
        <v>1725943.4100000001</v>
      </c>
      <c r="E14" s="326">
        <f>D14/C14*100</f>
        <v>25.242507499515533</v>
      </c>
      <c r="F14" s="326">
        <f>3610000+2542428.42+920001.18+63851.55</f>
        <v>7136281.1499999994</v>
      </c>
      <c r="G14" s="326">
        <f>868364.66+509578.54+201834.74</f>
        <v>1579777.94</v>
      </c>
      <c r="H14" s="326">
        <f>G14/F14*100</f>
        <v>22.137271595584487</v>
      </c>
    </row>
    <row r="15" spans="1:8" ht="36" customHeight="1" x14ac:dyDescent="0.25">
      <c r="A15" s="3">
        <v>13000</v>
      </c>
      <c r="B15" s="3" t="s">
        <v>11</v>
      </c>
      <c r="C15" s="326">
        <f>1025000+1042892+145000</f>
        <v>2212892</v>
      </c>
      <c r="D15" s="327">
        <f>89356.63+152777.39+14520.43</f>
        <v>256654.45</v>
      </c>
      <c r="E15" s="326">
        <f t="shared" ref="E15:E19" si="0">D15/C15*100</f>
        <v>11.598146226747623</v>
      </c>
      <c r="F15" s="326">
        <f>891000+1191000+130000</f>
        <v>2212000</v>
      </c>
      <c r="G15" s="327">
        <f>89135.47+123386.09+14404.78</f>
        <v>226926.34</v>
      </c>
      <c r="H15" s="326">
        <f t="shared" ref="H15:H19" si="1">G15/F15*100</f>
        <v>10.258876130198914</v>
      </c>
    </row>
    <row r="16" spans="1:8" ht="36" customHeight="1" x14ac:dyDescent="0.25">
      <c r="A16" s="3">
        <v>13200</v>
      </c>
      <c r="B16" s="3" t="s">
        <v>12</v>
      </c>
      <c r="C16" s="326">
        <v>197911.04000000001</v>
      </c>
      <c r="D16" s="327">
        <v>68359.350000000006</v>
      </c>
      <c r="E16" s="326">
        <f t="shared" si="0"/>
        <v>34.540443019247434</v>
      </c>
      <c r="F16" s="326">
        <v>241000</v>
      </c>
      <c r="G16" s="327">
        <v>71159.399999999994</v>
      </c>
      <c r="H16" s="326">
        <f t="shared" si="1"/>
        <v>29.526721991701244</v>
      </c>
    </row>
    <row r="17" spans="1:8" ht="36" customHeight="1" x14ac:dyDescent="0.25">
      <c r="A17" s="3">
        <v>21000</v>
      </c>
      <c r="B17" s="3" t="s">
        <v>13</v>
      </c>
      <c r="C17" s="326">
        <v>128312.6</v>
      </c>
      <c r="D17" s="327">
        <v>25317.56</v>
      </c>
      <c r="E17" s="326">
        <f t="shared" si="0"/>
        <v>19.731156566073793</v>
      </c>
      <c r="F17" s="326">
        <v>140000</v>
      </c>
      <c r="G17" s="327">
        <v>35166</v>
      </c>
      <c r="H17" s="326">
        <f t="shared" si="1"/>
        <v>25.118571428571428</v>
      </c>
    </row>
    <row r="18" spans="1:8" ht="36" customHeight="1" x14ac:dyDescent="0.25">
      <c r="A18" s="3">
        <v>30000</v>
      </c>
      <c r="B18" s="3" t="s">
        <v>14</v>
      </c>
      <c r="C18" s="326">
        <v>195800</v>
      </c>
      <c r="D18" s="326"/>
      <c r="E18" s="326">
        <f t="shared" si="0"/>
        <v>0</v>
      </c>
      <c r="F18" s="326">
        <v>1490000</v>
      </c>
      <c r="G18" s="327"/>
      <c r="H18" s="326"/>
    </row>
    <row r="19" spans="1:8" ht="36" customHeight="1" x14ac:dyDescent="0.25">
      <c r="A19" s="3"/>
      <c r="B19" s="3" t="s">
        <v>15</v>
      </c>
      <c r="C19" s="326">
        <f>C14+C15+C16+C17+C18</f>
        <v>9572363.9799999986</v>
      </c>
      <c r="D19" s="326">
        <f>D14+D15+D16+D17</f>
        <v>2076274.7700000003</v>
      </c>
      <c r="E19" s="326">
        <f t="shared" si="0"/>
        <v>21.690303193005001</v>
      </c>
      <c r="F19" s="326">
        <f>SUM(F14:F18)</f>
        <v>11219281.149999999</v>
      </c>
      <c r="G19" s="327">
        <f>SUM(G14:G18)</f>
        <v>1913029.68</v>
      </c>
      <c r="H19" s="326">
        <f t="shared" si="1"/>
        <v>17.051267852397125</v>
      </c>
    </row>
    <row r="21" spans="1:8" x14ac:dyDescent="0.25">
      <c r="G21" s="119"/>
    </row>
    <row r="23" spans="1:8" x14ac:dyDescent="0.25">
      <c r="G23" s="119"/>
    </row>
  </sheetData>
  <mergeCells count="8">
    <mergeCell ref="H11:H12"/>
    <mergeCell ref="C4:D4"/>
    <mergeCell ref="E4:F4"/>
    <mergeCell ref="A5:H5"/>
    <mergeCell ref="A11:A12"/>
    <mergeCell ref="B11:B12"/>
    <mergeCell ref="C11:D11"/>
    <mergeCell ref="E11:E12"/>
  </mergeCells>
  <pageMargins left="0.7" right="0.7" top="0.75" bottom="0.7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"/>
  <sheetViews>
    <sheetView zoomScaleNormal="100" workbookViewId="0">
      <selection activeCell="I111" sqref="I111"/>
    </sheetView>
  </sheetViews>
  <sheetFormatPr defaultRowHeight="18.75" x14ac:dyDescent="0.3"/>
  <cols>
    <col min="1" max="1" width="8.5703125" style="129" customWidth="1"/>
    <col min="2" max="2" width="55" style="129" customWidth="1"/>
    <col min="3" max="8" width="27" style="129" customWidth="1"/>
    <col min="9" max="11" width="23.28515625" style="129" customWidth="1"/>
    <col min="15" max="16" width="9.140625" style="129"/>
    <col min="17" max="17" width="12.7109375" style="129" bestFit="1" customWidth="1"/>
    <col min="18" max="18" width="13.5703125" style="129" customWidth="1"/>
    <col min="19" max="19" width="9.140625" style="129"/>
    <col min="20" max="20" width="10.28515625" style="129" bestFit="1" customWidth="1"/>
    <col min="21" max="16384" width="9.140625" style="129"/>
  </cols>
  <sheetData>
    <row r="1" spans="1:20" x14ac:dyDescent="0.3">
      <c r="A1" s="47" t="s">
        <v>11</v>
      </c>
    </row>
    <row r="2" spans="1:20" ht="19.5" thickBot="1" x14ac:dyDescent="0.35">
      <c r="A2" s="47" t="s">
        <v>16</v>
      </c>
    </row>
    <row r="3" spans="1:20" ht="19.5" thickBot="1" x14ac:dyDescent="0.35">
      <c r="A3" s="48"/>
      <c r="B3" s="49"/>
      <c r="C3" s="49"/>
      <c r="D3" s="49"/>
      <c r="E3" s="49"/>
      <c r="F3" s="100"/>
      <c r="G3" s="100"/>
      <c r="H3" s="100"/>
    </row>
    <row r="4" spans="1:20" ht="37.5" x14ac:dyDescent="0.3">
      <c r="A4" s="50">
        <v>13000</v>
      </c>
      <c r="B4" s="51" t="s">
        <v>17</v>
      </c>
      <c r="C4" s="51" t="s">
        <v>139</v>
      </c>
      <c r="D4" s="51" t="s">
        <v>152</v>
      </c>
      <c r="E4" s="101" t="s">
        <v>10</v>
      </c>
      <c r="F4" s="52" t="s">
        <v>150</v>
      </c>
      <c r="G4" s="52" t="s">
        <v>151</v>
      </c>
      <c r="H4" s="52" t="s">
        <v>10</v>
      </c>
    </row>
    <row r="5" spans="1:20" ht="34.5" customHeight="1" x14ac:dyDescent="0.3">
      <c r="A5" s="52">
        <v>13100</v>
      </c>
      <c r="B5" s="52" t="s">
        <v>116</v>
      </c>
      <c r="C5" s="53">
        <f>C6+C7+C8+C9+C10</f>
        <v>826330</v>
      </c>
      <c r="D5" s="72">
        <f>D6+D7+D8+D9+D10</f>
        <v>121445.62000000001</v>
      </c>
      <c r="E5" s="102">
        <f>D5/C5*100</f>
        <v>14.69698788619559</v>
      </c>
      <c r="F5" s="53">
        <f>F6+F7+F8+F9+F10</f>
        <v>835139.6399999999</v>
      </c>
      <c r="G5" s="72">
        <f>G7+G8+G9+G10</f>
        <v>91503.71</v>
      </c>
      <c r="H5" s="103">
        <f t="shared" ref="H5:H10" si="0">G5/F5</f>
        <v>0.10956695816761855</v>
      </c>
      <c r="Q5" s="54"/>
    </row>
    <row r="6" spans="1:20" x14ac:dyDescent="0.3">
      <c r="A6" s="55">
        <v>13130</v>
      </c>
      <c r="B6" s="55" t="s">
        <v>106</v>
      </c>
      <c r="C6" s="56">
        <v>21000</v>
      </c>
      <c r="D6" s="74">
        <v>990</v>
      </c>
      <c r="E6" s="102">
        <f t="shared" ref="E6:E10" si="1">D6/C6*100</f>
        <v>4.7142857142857144</v>
      </c>
      <c r="F6" s="56">
        <v>32000</v>
      </c>
      <c r="G6" s="74"/>
      <c r="H6" s="103">
        <f t="shared" si="0"/>
        <v>0</v>
      </c>
      <c r="Q6" s="57"/>
      <c r="R6" s="57"/>
    </row>
    <row r="7" spans="1:20" x14ac:dyDescent="0.3">
      <c r="A7" s="55">
        <v>13140</v>
      </c>
      <c r="B7" s="55" t="s">
        <v>107</v>
      </c>
      <c r="C7" s="56">
        <v>250000</v>
      </c>
      <c r="D7" s="74">
        <v>33636.959999999999</v>
      </c>
      <c r="E7" s="102">
        <f t="shared" si="1"/>
        <v>13.454784</v>
      </c>
      <c r="F7" s="56">
        <f>247600-2514.82</f>
        <v>245085.18</v>
      </c>
      <c r="G7" s="74">
        <v>17932.580000000002</v>
      </c>
      <c r="H7" s="103">
        <f t="shared" si="0"/>
        <v>7.3168765243169745E-2</v>
      </c>
      <c r="Q7" s="57"/>
      <c r="R7" s="57"/>
    </row>
    <row r="8" spans="1:20" x14ac:dyDescent="0.3">
      <c r="A8" s="55">
        <v>13141</v>
      </c>
      <c r="B8" s="104" t="s">
        <v>124</v>
      </c>
      <c r="C8" s="56">
        <v>285000</v>
      </c>
      <c r="D8" s="74">
        <v>48387.67</v>
      </c>
      <c r="E8" s="102">
        <f t="shared" si="1"/>
        <v>16.978129824561403</v>
      </c>
      <c r="F8" s="56">
        <v>284000</v>
      </c>
      <c r="G8" s="74">
        <v>34429.29</v>
      </c>
      <c r="H8" s="103">
        <f t="shared" si="0"/>
        <v>0.12122989436619719</v>
      </c>
      <c r="Q8" s="57"/>
      <c r="R8" s="57"/>
    </row>
    <row r="9" spans="1:20" x14ac:dyDescent="0.3">
      <c r="A9" s="55">
        <v>13142</v>
      </c>
      <c r="B9" s="104" t="s">
        <v>125</v>
      </c>
      <c r="C9" s="56">
        <v>200330</v>
      </c>
      <c r="D9" s="74">
        <v>34608</v>
      </c>
      <c r="E9" s="102">
        <f t="shared" si="1"/>
        <v>17.275495432536314</v>
      </c>
      <c r="F9" s="56">
        <f>200000-945.54</f>
        <v>199054.46</v>
      </c>
      <c r="G9" s="74">
        <v>30150.39</v>
      </c>
      <c r="H9" s="103">
        <f t="shared" si="0"/>
        <v>0.15146804547860923</v>
      </c>
      <c r="Q9" s="57"/>
      <c r="R9" s="57"/>
    </row>
    <row r="10" spans="1:20" x14ac:dyDescent="0.3">
      <c r="A10" s="55">
        <v>13143</v>
      </c>
      <c r="B10" s="104" t="s">
        <v>126</v>
      </c>
      <c r="C10" s="56">
        <v>70000</v>
      </c>
      <c r="D10" s="74">
        <v>3822.99</v>
      </c>
      <c r="E10" s="102">
        <f t="shared" si="1"/>
        <v>5.4614142857142856</v>
      </c>
      <c r="F10" s="56">
        <v>75000</v>
      </c>
      <c r="G10" s="74">
        <v>8991.4500000000007</v>
      </c>
      <c r="H10" s="103">
        <f t="shared" si="0"/>
        <v>0.11988600000000001</v>
      </c>
      <c r="Q10" s="57"/>
      <c r="R10" s="57"/>
    </row>
    <row r="11" spans="1:20" x14ac:dyDescent="0.3">
      <c r="A11" s="240"/>
      <c r="B11" s="241"/>
      <c r="C11" s="241"/>
      <c r="D11" s="241"/>
      <c r="E11" s="241"/>
      <c r="F11" s="241"/>
      <c r="G11" s="241"/>
      <c r="H11" s="242"/>
      <c r="Q11" s="57"/>
      <c r="R11" s="57"/>
    </row>
    <row r="12" spans="1:20" x14ac:dyDescent="0.3">
      <c r="A12" s="243"/>
      <c r="B12" s="244"/>
      <c r="C12" s="244"/>
      <c r="D12" s="244"/>
      <c r="E12" s="244"/>
      <c r="F12" s="244"/>
      <c r="G12" s="244"/>
      <c r="H12" s="245"/>
      <c r="Q12" s="57"/>
      <c r="R12" s="57"/>
    </row>
    <row r="13" spans="1:20" ht="37.5" customHeight="1" x14ac:dyDescent="0.3">
      <c r="A13" s="52">
        <v>13200</v>
      </c>
      <c r="B13" s="52" t="s">
        <v>18</v>
      </c>
      <c r="C13" s="59">
        <f>C14+C15+C16+C17+C18</f>
        <v>197911.03999999998</v>
      </c>
      <c r="D13" s="72">
        <f>D18+D17+D16+D15+D14</f>
        <v>68359.350000000006</v>
      </c>
      <c r="E13" s="74">
        <f>D13/C13*100</f>
        <v>34.540443019247441</v>
      </c>
      <c r="F13" s="59">
        <f>F14+F15+F16+F17+F18</f>
        <v>241000</v>
      </c>
      <c r="G13" s="72">
        <f>G14+G15+G16+G17+G18</f>
        <v>71159.399999999994</v>
      </c>
      <c r="H13" s="103">
        <f t="shared" ref="H13:H18" si="2">G13/F13</f>
        <v>0.29526721991701244</v>
      </c>
      <c r="Q13" s="57"/>
      <c r="R13" s="57"/>
      <c r="T13" s="54"/>
    </row>
    <row r="14" spans="1:20" ht="24" customHeight="1" x14ac:dyDescent="0.3">
      <c r="A14" s="55"/>
      <c r="B14" s="55" t="s">
        <v>19</v>
      </c>
      <c r="C14" s="56">
        <v>79911.039999999994</v>
      </c>
      <c r="D14" s="74">
        <v>21424.49</v>
      </c>
      <c r="E14" s="74">
        <f t="shared" ref="E14:E18" si="3">D14/C14*100</f>
        <v>26.81042569337103</v>
      </c>
      <c r="F14" s="56">
        <v>100000</v>
      </c>
      <c r="G14" s="74">
        <v>19798.82</v>
      </c>
      <c r="H14" s="103">
        <f t="shared" si="2"/>
        <v>0.1979882</v>
      </c>
      <c r="R14" s="57"/>
    </row>
    <row r="15" spans="1:20" ht="24" customHeight="1" x14ac:dyDescent="0.3">
      <c r="A15" s="55"/>
      <c r="B15" s="55" t="s">
        <v>20</v>
      </c>
      <c r="C15" s="56">
        <v>13000</v>
      </c>
      <c r="D15" s="74">
        <v>4230.8</v>
      </c>
      <c r="E15" s="74">
        <f t="shared" si="3"/>
        <v>32.54461538461539</v>
      </c>
      <c r="F15" s="56">
        <v>17000</v>
      </c>
      <c r="G15" s="74">
        <v>2298.4899999999998</v>
      </c>
      <c r="H15" s="103">
        <f t="shared" si="2"/>
        <v>0.13520529411764703</v>
      </c>
      <c r="R15" s="57"/>
    </row>
    <row r="16" spans="1:20" ht="24" customHeight="1" x14ac:dyDescent="0.3">
      <c r="A16" s="55"/>
      <c r="B16" s="55" t="s">
        <v>21</v>
      </c>
      <c r="C16" s="56">
        <v>5000</v>
      </c>
      <c r="D16" s="74">
        <v>979.68</v>
      </c>
      <c r="E16" s="74">
        <f t="shared" si="3"/>
        <v>19.593599999999999</v>
      </c>
      <c r="F16" s="56">
        <v>7000</v>
      </c>
      <c r="G16" s="74">
        <v>898.13</v>
      </c>
      <c r="H16" s="103">
        <f t="shared" si="2"/>
        <v>0.1283042857142857</v>
      </c>
    </row>
    <row r="17" spans="1:17" x14ac:dyDescent="0.3">
      <c r="A17" s="55"/>
      <c r="B17" s="55" t="s">
        <v>22</v>
      </c>
      <c r="C17" s="56">
        <v>60000</v>
      </c>
      <c r="D17" s="74">
        <v>33722.5</v>
      </c>
      <c r="E17" s="74">
        <f t="shared" si="3"/>
        <v>56.204166666666666</v>
      </c>
      <c r="F17" s="56">
        <v>80000</v>
      </c>
      <c r="G17" s="74">
        <v>40905.65</v>
      </c>
      <c r="H17" s="103">
        <f t="shared" si="2"/>
        <v>0.51132062499999997</v>
      </c>
    </row>
    <row r="18" spans="1:17" x14ac:dyDescent="0.3">
      <c r="A18" s="55"/>
      <c r="B18" s="55" t="s">
        <v>23</v>
      </c>
      <c r="C18" s="56">
        <v>40000</v>
      </c>
      <c r="D18" s="74">
        <v>8001.88</v>
      </c>
      <c r="E18" s="74">
        <f t="shared" si="3"/>
        <v>20.0047</v>
      </c>
      <c r="F18" s="56">
        <v>37000</v>
      </c>
      <c r="G18" s="74">
        <v>7258.31</v>
      </c>
      <c r="H18" s="103">
        <f t="shared" si="2"/>
        <v>0.19617054054054056</v>
      </c>
      <c r="Q18" s="54"/>
    </row>
    <row r="19" spans="1:17" x14ac:dyDescent="0.3">
      <c r="C19" s="105"/>
      <c r="D19" s="106"/>
      <c r="E19" s="106"/>
      <c r="F19" s="106"/>
      <c r="G19" s="106"/>
      <c r="H19" s="106"/>
    </row>
    <row r="20" spans="1:17" x14ac:dyDescent="0.3">
      <c r="C20" s="107"/>
      <c r="D20" s="108"/>
      <c r="E20" s="108"/>
      <c r="F20" s="108"/>
      <c r="G20" s="108"/>
      <c r="H20" s="108"/>
    </row>
    <row r="21" spans="1:17" x14ac:dyDescent="0.3">
      <c r="A21" s="52">
        <v>13300</v>
      </c>
      <c r="B21" s="52" t="s">
        <v>24</v>
      </c>
      <c r="C21" s="59">
        <f>C22+C23+C24</f>
        <v>112600</v>
      </c>
      <c r="D21" s="72">
        <f>D22+D23</f>
        <v>10424.719999999999</v>
      </c>
      <c r="E21" s="74">
        <f>D21/C21*100</f>
        <v>9.258188277087033</v>
      </c>
      <c r="F21" s="59">
        <f>F22+F23+F24</f>
        <v>97600</v>
      </c>
      <c r="G21" s="72">
        <f>G22+G23</f>
        <v>5556.83</v>
      </c>
      <c r="H21" s="103">
        <f>G21/F21</f>
        <v>5.6934733606557375E-2</v>
      </c>
      <c r="Q21" s="54"/>
    </row>
    <row r="22" spans="1:17" x14ac:dyDescent="0.3">
      <c r="A22" s="55">
        <v>13310</v>
      </c>
      <c r="B22" s="55" t="s">
        <v>25</v>
      </c>
      <c r="C22" s="56">
        <v>1600</v>
      </c>
      <c r="D22" s="74">
        <v>390</v>
      </c>
      <c r="E22" s="74">
        <f>D22/C22*100</f>
        <v>24.375</v>
      </c>
      <c r="F22" s="56">
        <v>1600</v>
      </c>
      <c r="G22" s="74">
        <v>260</v>
      </c>
      <c r="H22" s="103">
        <f>G22/F22</f>
        <v>0.16250000000000001</v>
      </c>
    </row>
    <row r="23" spans="1:17" x14ac:dyDescent="0.3">
      <c r="A23" s="55">
        <v>13320</v>
      </c>
      <c r="B23" s="55" t="s">
        <v>26</v>
      </c>
      <c r="C23" s="56">
        <v>110000</v>
      </c>
      <c r="D23" s="74">
        <v>10034.719999999999</v>
      </c>
      <c r="E23" s="74">
        <f>D23/C23*100</f>
        <v>9.1224727272727257</v>
      </c>
      <c r="F23" s="56">
        <v>95000</v>
      </c>
      <c r="G23" s="74">
        <v>5296.83</v>
      </c>
      <c r="H23" s="103">
        <f>G23/F23</f>
        <v>5.5756105263157892E-2</v>
      </c>
    </row>
    <row r="24" spans="1:17" x14ac:dyDescent="0.3">
      <c r="A24" s="55">
        <v>13330</v>
      </c>
      <c r="B24" s="55" t="s">
        <v>27</v>
      </c>
      <c r="C24" s="56">
        <v>1000</v>
      </c>
      <c r="D24" s="74">
        <v>0</v>
      </c>
      <c r="E24" s="74">
        <f>D24/C24*100</f>
        <v>0</v>
      </c>
      <c r="F24" s="56">
        <v>1000</v>
      </c>
      <c r="G24" s="74">
        <v>0</v>
      </c>
      <c r="H24" s="103">
        <f>G24/F24</f>
        <v>0</v>
      </c>
    </row>
    <row r="25" spans="1:17" x14ac:dyDescent="0.3">
      <c r="A25" s="55">
        <v>13340</v>
      </c>
      <c r="B25" s="55" t="s">
        <v>28</v>
      </c>
      <c r="C25" s="56">
        <v>0</v>
      </c>
      <c r="D25" s="55"/>
      <c r="E25" s="73"/>
      <c r="F25" s="56"/>
      <c r="G25" s="56">
        <v>0</v>
      </c>
      <c r="H25" s="55"/>
    </row>
    <row r="26" spans="1:17" x14ac:dyDescent="0.3">
      <c r="A26" s="58"/>
      <c r="B26" s="241"/>
      <c r="C26" s="241"/>
      <c r="D26" s="241"/>
      <c r="E26" s="241"/>
      <c r="F26" s="241"/>
      <c r="G26" s="58"/>
      <c r="H26" s="58"/>
    </row>
    <row r="27" spans="1:17" x14ac:dyDescent="0.3">
      <c r="B27" s="244"/>
      <c r="C27" s="244"/>
      <c r="D27" s="244"/>
      <c r="E27" s="244"/>
      <c r="F27" s="244"/>
    </row>
    <row r="28" spans="1:17" x14ac:dyDescent="0.3">
      <c r="A28" s="52">
        <v>13400</v>
      </c>
      <c r="B28" s="52" t="s">
        <v>29</v>
      </c>
      <c r="C28" s="59">
        <f>C29+C32+C33+C34+C35</f>
        <v>190000</v>
      </c>
      <c r="D28" s="53">
        <f>D29+D30+D31+D32+D33+D34+D35+D36</f>
        <v>13279.09</v>
      </c>
      <c r="E28" s="115">
        <f>D28/C28*100</f>
        <v>6.9889947368421055</v>
      </c>
      <c r="F28" s="59">
        <f>F29+F32+F33+F34+F35</f>
        <v>237500</v>
      </c>
      <c r="G28" s="53">
        <f>G29+G32+G34</f>
        <v>13488.31</v>
      </c>
      <c r="H28" s="103">
        <f>G28/F28</f>
        <v>5.6792884210526313E-2</v>
      </c>
      <c r="Q28" s="54"/>
    </row>
    <row r="29" spans="1:17" x14ac:dyDescent="0.3">
      <c r="A29" s="55">
        <v>13410</v>
      </c>
      <c r="B29" s="55" t="s">
        <v>30</v>
      </c>
      <c r="C29" s="56">
        <v>15000</v>
      </c>
      <c r="D29" s="56">
        <v>6397.86</v>
      </c>
      <c r="E29" s="115">
        <f>D29/C29*100</f>
        <v>42.652399999999993</v>
      </c>
      <c r="F29" s="56">
        <v>30000</v>
      </c>
      <c r="G29" s="56"/>
      <c r="H29" s="56">
        <f>G29/F29*100</f>
        <v>0</v>
      </c>
    </row>
    <row r="30" spans="1:17" x14ac:dyDescent="0.3">
      <c r="A30" s="55">
        <v>13420</v>
      </c>
      <c r="B30" s="55" t="s">
        <v>31</v>
      </c>
      <c r="C30" s="56">
        <v>0</v>
      </c>
      <c r="D30" s="56"/>
      <c r="E30" s="115"/>
      <c r="F30" s="56"/>
      <c r="G30" s="56"/>
      <c r="H30" s="56">
        <v>0</v>
      </c>
    </row>
    <row r="31" spans="1:17" x14ac:dyDescent="0.3">
      <c r="A31" s="55">
        <v>13430</v>
      </c>
      <c r="B31" s="55" t="s">
        <v>32</v>
      </c>
      <c r="C31" s="56"/>
      <c r="D31" s="56"/>
      <c r="E31" s="115"/>
      <c r="F31" s="56"/>
      <c r="G31" s="56"/>
      <c r="H31" s="56">
        <v>0</v>
      </c>
    </row>
    <row r="32" spans="1:17" ht="37.5" x14ac:dyDescent="0.3">
      <c r="A32" s="55">
        <v>13440</v>
      </c>
      <c r="B32" s="55" t="s">
        <v>33</v>
      </c>
      <c r="C32" s="56">
        <v>40000</v>
      </c>
      <c r="D32" s="56">
        <v>684</v>
      </c>
      <c r="E32" s="115">
        <f>D32/C32*100</f>
        <v>1.71</v>
      </c>
      <c r="F32" s="56">
        <v>50000</v>
      </c>
      <c r="G32" s="56">
        <v>684</v>
      </c>
      <c r="H32" s="59">
        <f t="shared" ref="H32:H35" si="4">G32/F32*100</f>
        <v>1.3679999999999999</v>
      </c>
    </row>
    <row r="33" spans="1:17" x14ac:dyDescent="0.3">
      <c r="A33" s="55">
        <v>13450</v>
      </c>
      <c r="B33" s="55" t="s">
        <v>34</v>
      </c>
      <c r="C33" s="56">
        <v>30000</v>
      </c>
      <c r="D33" s="56">
        <v>2635.64</v>
      </c>
      <c r="E33" s="115"/>
      <c r="F33" s="56">
        <v>15000</v>
      </c>
      <c r="G33" s="56"/>
      <c r="H33" s="59">
        <f t="shared" si="4"/>
        <v>0</v>
      </c>
    </row>
    <row r="34" spans="1:17" x14ac:dyDescent="0.3">
      <c r="A34" s="55">
        <v>13460</v>
      </c>
      <c r="B34" s="55" t="s">
        <v>35</v>
      </c>
      <c r="C34" s="56">
        <v>100000</v>
      </c>
      <c r="D34" s="56">
        <v>3561.59</v>
      </c>
      <c r="E34" s="115">
        <f>D34/C34*100</f>
        <v>3.5615899999999998</v>
      </c>
      <c r="F34" s="56">
        <v>132500</v>
      </c>
      <c r="G34" s="56">
        <v>12804.31</v>
      </c>
      <c r="H34" s="59">
        <f t="shared" si="4"/>
        <v>9.6636301886792459</v>
      </c>
    </row>
    <row r="35" spans="1:17" x14ac:dyDescent="0.3">
      <c r="A35" s="55">
        <v>13470</v>
      </c>
      <c r="B35" s="55" t="s">
        <v>36</v>
      </c>
      <c r="C35" s="56">
        <v>5000</v>
      </c>
      <c r="D35" s="56"/>
      <c r="E35" s="115">
        <f t="shared" ref="E35" si="5">D36/C35*100</f>
        <v>0</v>
      </c>
      <c r="F35" s="56">
        <v>10000</v>
      </c>
      <c r="G35" s="56"/>
      <c r="H35" s="56">
        <f t="shared" si="4"/>
        <v>0</v>
      </c>
    </row>
    <row r="36" spans="1:17" x14ac:dyDescent="0.3">
      <c r="A36" s="55">
        <v>13780</v>
      </c>
      <c r="B36" s="55" t="s">
        <v>37</v>
      </c>
      <c r="C36" s="74"/>
      <c r="D36" s="73"/>
      <c r="E36" s="73"/>
      <c r="F36" s="56">
        <v>0</v>
      </c>
      <c r="G36" s="56"/>
      <c r="H36" s="56">
        <v>0</v>
      </c>
    </row>
    <row r="37" spans="1:17" x14ac:dyDescent="0.3">
      <c r="A37" s="58"/>
      <c r="B37" s="241"/>
      <c r="C37" s="241"/>
      <c r="D37" s="241"/>
      <c r="E37" s="242"/>
      <c r="F37" s="58"/>
      <c r="G37" s="58"/>
      <c r="H37" s="58"/>
    </row>
    <row r="38" spans="1:17" x14ac:dyDescent="0.3">
      <c r="B38" s="244"/>
      <c r="C38" s="244"/>
      <c r="D38" s="244"/>
      <c r="E38" s="245"/>
    </row>
    <row r="39" spans="1:17" ht="37.5" x14ac:dyDescent="0.3">
      <c r="A39" s="60">
        <v>1350</v>
      </c>
      <c r="B39" s="61" t="s">
        <v>38</v>
      </c>
      <c r="C39" s="62">
        <f>C40+C42+C48</f>
        <v>240000</v>
      </c>
      <c r="D39" s="74">
        <f>D40+D41+D42+D48</f>
        <v>0</v>
      </c>
      <c r="E39" s="73"/>
      <c r="F39" s="62">
        <f>F40+F42+F48</f>
        <v>120000</v>
      </c>
      <c r="G39" s="72">
        <f>G48</f>
        <v>740</v>
      </c>
      <c r="H39" s="62">
        <f>G39/F39*100</f>
        <v>0.6166666666666667</v>
      </c>
      <c r="Q39" s="54"/>
    </row>
    <row r="40" spans="1:17" x14ac:dyDescent="0.3">
      <c r="A40" s="64">
        <v>13501</v>
      </c>
      <c r="B40" s="65" t="s">
        <v>42</v>
      </c>
      <c r="C40" s="66"/>
      <c r="D40" s="73"/>
      <c r="E40" s="73"/>
      <c r="F40" s="66">
        <v>15000</v>
      </c>
      <c r="G40" s="74"/>
      <c r="H40" s="62">
        <f t="shared" ref="H40:H42" si="6">G40/F40*100</f>
        <v>0</v>
      </c>
    </row>
    <row r="41" spans="1:17" x14ac:dyDescent="0.3">
      <c r="A41" s="64">
        <v>13502</v>
      </c>
      <c r="B41" s="65" t="s">
        <v>43</v>
      </c>
      <c r="C41" s="66">
        <v>0</v>
      </c>
      <c r="D41" s="73"/>
      <c r="E41" s="73"/>
      <c r="F41" s="66"/>
      <c r="G41" s="74"/>
      <c r="H41" s="62">
        <v>0</v>
      </c>
    </row>
    <row r="42" spans="1:17" x14ac:dyDescent="0.3">
      <c r="A42" s="64">
        <v>13503</v>
      </c>
      <c r="B42" s="65" t="s">
        <v>44</v>
      </c>
      <c r="C42" s="66">
        <v>180000</v>
      </c>
      <c r="D42" s="73"/>
      <c r="E42" s="73"/>
      <c r="F42" s="66">
        <v>80000</v>
      </c>
      <c r="G42" s="74"/>
      <c r="H42" s="62">
        <f t="shared" si="6"/>
        <v>0</v>
      </c>
    </row>
    <row r="43" spans="1:17" ht="37.5" x14ac:dyDescent="0.3">
      <c r="A43" s="64">
        <v>13504</v>
      </c>
      <c r="B43" s="65" t="s">
        <v>45</v>
      </c>
      <c r="C43" s="66"/>
      <c r="D43" s="73"/>
      <c r="E43" s="73"/>
      <c r="F43" s="66"/>
      <c r="G43" s="67"/>
      <c r="H43" s="67">
        <v>0</v>
      </c>
    </row>
    <row r="44" spans="1:17" x14ac:dyDescent="0.3">
      <c r="A44" s="64">
        <v>13505</v>
      </c>
      <c r="B44" s="65" t="s">
        <v>46</v>
      </c>
      <c r="C44" s="66"/>
      <c r="D44" s="73"/>
      <c r="E44" s="73"/>
      <c r="F44" s="66"/>
      <c r="G44" s="67"/>
      <c r="H44" s="67">
        <v>0</v>
      </c>
    </row>
    <row r="45" spans="1:17" x14ac:dyDescent="0.3">
      <c r="A45" s="64">
        <v>13506</v>
      </c>
      <c r="B45" s="65" t="s">
        <v>47</v>
      </c>
      <c r="C45" s="66"/>
      <c r="D45" s="73"/>
      <c r="E45" s="73"/>
      <c r="F45" s="66"/>
      <c r="G45" s="67"/>
      <c r="H45" s="67">
        <v>0</v>
      </c>
    </row>
    <row r="46" spans="1:17" ht="37.5" x14ac:dyDescent="0.3">
      <c r="A46" s="64">
        <v>13507</v>
      </c>
      <c r="B46" s="65" t="s">
        <v>48</v>
      </c>
      <c r="C46" s="66"/>
      <c r="D46" s="73"/>
      <c r="E46" s="73"/>
      <c r="F46" s="66"/>
      <c r="G46" s="67"/>
      <c r="H46" s="67">
        <v>0</v>
      </c>
    </row>
    <row r="47" spans="1:17" x14ac:dyDescent="0.3">
      <c r="A47" s="64">
        <v>13508</v>
      </c>
      <c r="B47" s="65" t="s">
        <v>49</v>
      </c>
      <c r="C47" s="66"/>
      <c r="D47" s="73"/>
      <c r="E47" s="73"/>
      <c r="F47" s="66"/>
      <c r="G47" s="67"/>
      <c r="H47" s="67">
        <v>0</v>
      </c>
    </row>
    <row r="48" spans="1:17" x14ac:dyDescent="0.3">
      <c r="A48" s="64">
        <v>13509</v>
      </c>
      <c r="B48" s="65" t="s">
        <v>50</v>
      </c>
      <c r="C48" s="66">
        <v>60000</v>
      </c>
      <c r="D48" s="73"/>
      <c r="E48" s="73"/>
      <c r="F48" s="66">
        <v>25000</v>
      </c>
      <c r="G48" s="74">
        <v>740</v>
      </c>
      <c r="H48" s="62">
        <f>G48/F48*100</f>
        <v>2.96</v>
      </c>
    </row>
    <row r="49" spans="1:17" x14ac:dyDescent="0.3">
      <c r="A49" s="69"/>
      <c r="B49" s="236"/>
      <c r="C49" s="236"/>
      <c r="D49" s="236"/>
      <c r="E49" s="236"/>
      <c r="F49" s="236"/>
      <c r="G49" s="70"/>
      <c r="H49" s="70"/>
    </row>
    <row r="50" spans="1:17" x14ac:dyDescent="0.3">
      <c r="B50" s="237"/>
      <c r="C50" s="237"/>
      <c r="D50" s="237"/>
      <c r="E50" s="237"/>
      <c r="F50" s="237"/>
    </row>
    <row r="51" spans="1:17" ht="37.5" x14ac:dyDescent="0.3">
      <c r="A51" s="60">
        <v>1360</v>
      </c>
      <c r="B51" s="61" t="s">
        <v>51</v>
      </c>
      <c r="C51" s="62">
        <f>C52+C54</f>
        <v>170000</v>
      </c>
      <c r="D51" s="72">
        <f>D52+D53+D54</f>
        <v>14495.65</v>
      </c>
      <c r="E51" s="74">
        <f>D51/C51*100</f>
        <v>8.52685294117647</v>
      </c>
      <c r="F51" s="62">
        <f>F52+F54</f>
        <v>142300</v>
      </c>
      <c r="G51" s="62">
        <f>G52+G54</f>
        <v>14910.09</v>
      </c>
      <c r="H51" s="62">
        <f>G51/F51*100</f>
        <v>10.477926914968377</v>
      </c>
      <c r="Q51" s="54"/>
    </row>
    <row r="52" spans="1:17" x14ac:dyDescent="0.3">
      <c r="A52" s="64">
        <v>13610</v>
      </c>
      <c r="B52" s="65" t="s">
        <v>52</v>
      </c>
      <c r="C52" s="66">
        <v>120000</v>
      </c>
      <c r="D52" s="67">
        <v>14249.65</v>
      </c>
      <c r="E52" s="74">
        <f>D52/C52*100</f>
        <v>11.874708333333334</v>
      </c>
      <c r="F52" s="66">
        <v>96300</v>
      </c>
      <c r="G52" s="67">
        <v>14068.59</v>
      </c>
      <c r="H52" s="62">
        <f>G52/F52*100</f>
        <v>14.6091277258567</v>
      </c>
    </row>
    <row r="53" spans="1:17" x14ac:dyDescent="0.3">
      <c r="A53" s="64">
        <v>13650</v>
      </c>
      <c r="B53" s="65" t="s">
        <v>53</v>
      </c>
      <c r="C53" s="66">
        <v>0</v>
      </c>
      <c r="D53" s="68"/>
      <c r="E53" s="73"/>
      <c r="F53" s="66"/>
      <c r="G53" s="68"/>
      <c r="H53" s="67"/>
    </row>
    <row r="54" spans="1:17" x14ac:dyDescent="0.3">
      <c r="A54" s="64">
        <v>13660</v>
      </c>
      <c r="B54" s="65" t="s">
        <v>54</v>
      </c>
      <c r="C54" s="66">
        <v>50000</v>
      </c>
      <c r="D54" s="68">
        <v>246</v>
      </c>
      <c r="E54" s="109">
        <f>D54/C54*100</f>
        <v>0.49199999999999999</v>
      </c>
      <c r="F54" s="66">
        <v>46000</v>
      </c>
      <c r="G54" s="68">
        <v>841.5</v>
      </c>
      <c r="H54" s="158">
        <f>G54/F54*100</f>
        <v>1.8293478260869565</v>
      </c>
    </row>
    <row r="55" spans="1:17" x14ac:dyDescent="0.3">
      <c r="A55" s="64">
        <v>13670</v>
      </c>
      <c r="B55" s="65" t="s">
        <v>55</v>
      </c>
      <c r="C55" s="74"/>
      <c r="D55" s="73"/>
      <c r="E55" s="73"/>
      <c r="F55" s="66">
        <v>0</v>
      </c>
      <c r="G55" s="68"/>
      <c r="H55" s="68"/>
    </row>
    <row r="56" spans="1:17" x14ac:dyDescent="0.3">
      <c r="A56" s="64">
        <v>13680</v>
      </c>
      <c r="B56" s="65" t="s">
        <v>56</v>
      </c>
      <c r="C56" s="74"/>
      <c r="D56" s="73"/>
      <c r="E56" s="73"/>
      <c r="F56" s="66">
        <v>0</v>
      </c>
      <c r="G56" s="68"/>
      <c r="H56" s="68"/>
    </row>
    <row r="57" spans="1:17" x14ac:dyDescent="0.3">
      <c r="A57" s="246"/>
      <c r="B57" s="236"/>
      <c r="C57" s="236"/>
      <c r="D57" s="236"/>
      <c r="E57" s="236"/>
      <c r="F57" s="236"/>
      <c r="G57" s="249"/>
      <c r="H57" s="249"/>
    </row>
    <row r="58" spans="1:17" x14ac:dyDescent="0.3">
      <c r="A58" s="247"/>
      <c r="B58" s="248"/>
      <c r="C58" s="248"/>
      <c r="D58" s="248"/>
      <c r="E58" s="248"/>
      <c r="F58" s="248"/>
      <c r="G58" s="250"/>
      <c r="H58" s="250"/>
    </row>
    <row r="59" spans="1:17" x14ac:dyDescent="0.3">
      <c r="A59" s="246"/>
      <c r="B59" s="237"/>
      <c r="C59" s="237"/>
      <c r="D59" s="237"/>
      <c r="E59" s="237"/>
      <c r="F59" s="237"/>
      <c r="G59" s="249"/>
      <c r="H59" s="249"/>
    </row>
    <row r="60" spans="1:17" ht="37.5" x14ac:dyDescent="0.3">
      <c r="A60" s="60">
        <v>1370</v>
      </c>
      <c r="B60" s="61" t="s">
        <v>57</v>
      </c>
      <c r="C60" s="62">
        <f>C62+C67+C68</f>
        <v>85000</v>
      </c>
      <c r="D60" s="63">
        <f>D68</f>
        <v>11754.51</v>
      </c>
      <c r="E60" s="109">
        <f>D60/C60*100</f>
        <v>13.828835294117647</v>
      </c>
      <c r="F60" s="62">
        <f>F62+F67+F68</f>
        <v>92000</v>
      </c>
      <c r="G60" s="90">
        <f>G68</f>
        <v>10419.5</v>
      </c>
      <c r="H60" s="62">
        <f>G60/F60*100</f>
        <v>11.325543478260871</v>
      </c>
      <c r="Q60" s="54"/>
    </row>
    <row r="61" spans="1:17" x14ac:dyDescent="0.3">
      <c r="A61" s="64">
        <v>13710</v>
      </c>
      <c r="B61" s="65" t="s">
        <v>58</v>
      </c>
      <c r="C61" s="66">
        <v>0</v>
      </c>
      <c r="D61" s="68"/>
      <c r="E61" s="73"/>
      <c r="F61" s="66">
        <v>0</v>
      </c>
      <c r="G61" s="87"/>
      <c r="H61" s="62"/>
    </row>
    <row r="62" spans="1:17" x14ac:dyDescent="0.3">
      <c r="A62" s="64">
        <v>13720</v>
      </c>
      <c r="B62" s="65" t="s">
        <v>59</v>
      </c>
      <c r="C62" s="66">
        <v>12000</v>
      </c>
      <c r="D62" s="67"/>
      <c r="E62" s="73"/>
      <c r="F62" s="66">
        <v>15000</v>
      </c>
      <c r="G62" s="156"/>
      <c r="H62" s="62"/>
    </row>
    <row r="63" spans="1:17" x14ac:dyDescent="0.3">
      <c r="A63" s="64">
        <v>13730</v>
      </c>
      <c r="B63" s="65" t="s">
        <v>60</v>
      </c>
      <c r="C63" s="66">
        <v>0</v>
      </c>
      <c r="D63" s="67"/>
      <c r="E63" s="73"/>
      <c r="F63" s="66"/>
      <c r="G63" s="156"/>
      <c r="H63" s="62"/>
    </row>
    <row r="64" spans="1:17" x14ac:dyDescent="0.3">
      <c r="A64" s="64">
        <v>13740</v>
      </c>
      <c r="B64" s="65" t="s">
        <v>61</v>
      </c>
      <c r="C64" s="66"/>
      <c r="D64" s="67"/>
      <c r="E64" s="73"/>
      <c r="F64" s="66"/>
      <c r="G64" s="156"/>
      <c r="H64" s="62"/>
    </row>
    <row r="65" spans="1:17" x14ac:dyDescent="0.3">
      <c r="A65" s="64">
        <v>13750</v>
      </c>
      <c r="B65" s="65" t="s">
        <v>62</v>
      </c>
      <c r="C65" s="66"/>
      <c r="D65" s="67"/>
      <c r="E65" s="73"/>
      <c r="F65" s="66"/>
      <c r="G65" s="156"/>
      <c r="H65" s="62"/>
    </row>
    <row r="66" spans="1:17" x14ac:dyDescent="0.3">
      <c r="A66" s="64">
        <v>13760</v>
      </c>
      <c r="B66" s="65" t="s">
        <v>63</v>
      </c>
      <c r="C66" s="66"/>
      <c r="D66" s="67"/>
      <c r="E66" s="73"/>
      <c r="F66" s="66"/>
      <c r="G66" s="156"/>
      <c r="H66" s="62"/>
    </row>
    <row r="67" spans="1:17" x14ac:dyDescent="0.3">
      <c r="A67" s="64">
        <v>13770</v>
      </c>
      <c r="B67" s="65" t="s">
        <v>64</v>
      </c>
      <c r="C67" s="66">
        <v>10000</v>
      </c>
      <c r="D67" s="67"/>
      <c r="E67" s="73"/>
      <c r="F67" s="66">
        <v>10000</v>
      </c>
      <c r="G67" s="156"/>
      <c r="H67" s="62">
        <f t="shared" ref="H67:H68" si="7">G67/F67*100</f>
        <v>0</v>
      </c>
    </row>
    <row r="68" spans="1:17" x14ac:dyDescent="0.3">
      <c r="A68" s="64">
        <v>13780</v>
      </c>
      <c r="B68" s="65" t="s">
        <v>65</v>
      </c>
      <c r="C68" s="66">
        <v>63000</v>
      </c>
      <c r="D68" s="67">
        <v>11754.51</v>
      </c>
      <c r="E68" s="109">
        <f>D68/C68*100</f>
        <v>18.657952380952381</v>
      </c>
      <c r="F68" s="66">
        <v>67000</v>
      </c>
      <c r="G68" s="156">
        <v>10419.5</v>
      </c>
      <c r="H68" s="62">
        <f t="shared" si="7"/>
        <v>15.551492537313433</v>
      </c>
    </row>
    <row r="69" spans="1:17" x14ac:dyDescent="0.3">
      <c r="A69" s="69"/>
      <c r="B69" s="236"/>
      <c r="C69" s="236"/>
      <c r="D69" s="236"/>
      <c r="E69" s="236"/>
      <c r="F69" s="236"/>
      <c r="G69" s="126"/>
      <c r="H69" s="67"/>
    </row>
    <row r="70" spans="1:17" x14ac:dyDescent="0.3">
      <c r="B70" s="237"/>
      <c r="C70" s="237"/>
      <c r="D70" s="237"/>
      <c r="E70" s="237"/>
      <c r="F70" s="237"/>
      <c r="H70" s="73"/>
    </row>
    <row r="71" spans="1:17" x14ac:dyDescent="0.3">
      <c r="A71" s="60">
        <v>1380</v>
      </c>
      <c r="B71" s="61" t="s">
        <v>66</v>
      </c>
      <c r="C71" s="74"/>
      <c r="D71" s="72">
        <f>D73</f>
        <v>0</v>
      </c>
      <c r="E71" s="73"/>
      <c r="F71" s="63">
        <f>F73</f>
        <v>945.52</v>
      </c>
      <c r="G71" s="88">
        <f>G73</f>
        <v>945.52</v>
      </c>
      <c r="H71" s="71" t="s">
        <v>41</v>
      </c>
    </row>
    <row r="72" spans="1:17" x14ac:dyDescent="0.3">
      <c r="A72" s="64">
        <v>13810</v>
      </c>
      <c r="B72" s="65" t="s">
        <v>67</v>
      </c>
      <c r="C72" s="74"/>
      <c r="D72" s="73"/>
      <c r="E72" s="73"/>
      <c r="F72" s="66">
        <v>0</v>
      </c>
      <c r="G72" s="87"/>
      <c r="H72" s="68"/>
    </row>
    <row r="73" spans="1:17" x14ac:dyDescent="0.3">
      <c r="A73" s="64">
        <v>13820</v>
      </c>
      <c r="B73" s="65" t="s">
        <v>68</v>
      </c>
      <c r="C73" s="74"/>
      <c r="D73" s="74"/>
      <c r="E73" s="73"/>
      <c r="F73" s="66">
        <v>945.52</v>
      </c>
      <c r="G73" s="87">
        <v>945.52</v>
      </c>
      <c r="H73" s="73"/>
    </row>
    <row r="74" spans="1:17" x14ac:dyDescent="0.3">
      <c r="A74" s="64">
        <v>13821</v>
      </c>
      <c r="B74" s="65" t="s">
        <v>69</v>
      </c>
      <c r="C74" s="74"/>
      <c r="E74" s="73"/>
      <c r="F74" s="66">
        <v>0</v>
      </c>
      <c r="G74" s="87"/>
      <c r="H74" s="68"/>
    </row>
    <row r="75" spans="1:17" x14ac:dyDescent="0.3">
      <c r="A75" s="64">
        <v>13830</v>
      </c>
      <c r="B75" s="65" t="s">
        <v>70</v>
      </c>
      <c r="C75" s="74"/>
      <c r="D75" s="73"/>
      <c r="E75" s="73"/>
      <c r="F75" s="66"/>
      <c r="G75" s="87"/>
      <c r="H75" s="68"/>
    </row>
    <row r="76" spans="1:17" x14ac:dyDescent="0.3">
      <c r="A76" s="64">
        <v>13850</v>
      </c>
      <c r="B76" s="65" t="s">
        <v>71</v>
      </c>
      <c r="C76" s="74"/>
      <c r="D76" s="73"/>
      <c r="E76" s="73"/>
      <c r="F76" s="66"/>
      <c r="G76" s="87"/>
      <c r="H76" s="68"/>
    </row>
    <row r="77" spans="1:17" x14ac:dyDescent="0.3">
      <c r="B77" s="236"/>
      <c r="C77" s="236"/>
      <c r="D77" s="236"/>
      <c r="E77" s="238"/>
      <c r="H77" s="73"/>
    </row>
    <row r="78" spans="1:17" x14ac:dyDescent="0.3">
      <c r="A78" s="127"/>
      <c r="B78" s="237"/>
      <c r="C78" s="237"/>
      <c r="D78" s="237"/>
      <c r="E78" s="239"/>
      <c r="H78" s="73"/>
    </row>
    <row r="79" spans="1:17" ht="37.5" x14ac:dyDescent="0.3">
      <c r="A79" s="60">
        <v>1395</v>
      </c>
      <c r="B79" s="61" t="s">
        <v>72</v>
      </c>
      <c r="C79" s="62">
        <f>C80+C81+C82</f>
        <v>27862</v>
      </c>
      <c r="D79" s="72">
        <f>D80+D81</f>
        <v>362.8</v>
      </c>
      <c r="E79" s="109">
        <f>D79/C79*100</f>
        <v>1.3021319359701384</v>
      </c>
      <c r="F79" s="62">
        <f>F80+F81+F82</f>
        <v>30000</v>
      </c>
      <c r="G79" s="88">
        <f>G80</f>
        <v>85</v>
      </c>
      <c r="H79" s="62">
        <f>G79/F79*100</f>
        <v>0.28333333333333333</v>
      </c>
      <c r="Q79" s="54"/>
    </row>
    <row r="80" spans="1:17" x14ac:dyDescent="0.3">
      <c r="A80" s="64">
        <v>13951</v>
      </c>
      <c r="B80" s="65" t="s">
        <v>117</v>
      </c>
      <c r="C80" s="66">
        <v>15652</v>
      </c>
      <c r="D80" s="73">
        <v>352.8</v>
      </c>
      <c r="E80" s="109">
        <f>D80/C80*100</f>
        <v>2.2540250447227193</v>
      </c>
      <c r="F80" s="66">
        <f>5000+16000</f>
        <v>21000</v>
      </c>
      <c r="G80" s="87">
        <v>85</v>
      </c>
      <c r="H80" s="67">
        <f t="shared" ref="H80" si="8">G80/F80*100</f>
        <v>0.40476190476190471</v>
      </c>
    </row>
    <row r="81" spans="1:17" x14ac:dyDescent="0.3">
      <c r="A81" s="64">
        <v>13952</v>
      </c>
      <c r="B81" s="65" t="s">
        <v>135</v>
      </c>
      <c r="C81" s="66">
        <v>3300</v>
      </c>
      <c r="D81" s="73">
        <v>10</v>
      </c>
      <c r="E81" s="109"/>
      <c r="F81" s="66"/>
      <c r="G81" s="87"/>
      <c r="H81" s="67"/>
    </row>
    <row r="82" spans="1:17" x14ac:dyDescent="0.3">
      <c r="A82" s="64">
        <v>13953</v>
      </c>
      <c r="B82" s="65" t="s">
        <v>73</v>
      </c>
      <c r="C82" s="66">
        <v>8910</v>
      </c>
      <c r="D82" s="73"/>
      <c r="E82" s="73"/>
      <c r="F82" s="66">
        <v>9000</v>
      </c>
      <c r="G82" s="156"/>
      <c r="H82" s="68"/>
    </row>
    <row r="83" spans="1:17" x14ac:dyDescent="0.3">
      <c r="A83" s="64">
        <v>13918</v>
      </c>
      <c r="B83" s="110" t="s">
        <v>127</v>
      </c>
      <c r="C83" s="66">
        <v>0</v>
      </c>
      <c r="D83" s="74"/>
      <c r="E83" s="73"/>
      <c r="F83" s="66"/>
      <c r="G83" s="87"/>
      <c r="H83" s="68"/>
    </row>
    <row r="84" spans="1:17" x14ac:dyDescent="0.3">
      <c r="B84" s="92"/>
      <c r="C84" s="114"/>
      <c r="D84" s="111"/>
      <c r="E84" s="111"/>
      <c r="H84" s="73"/>
    </row>
    <row r="85" spans="1:17" x14ac:dyDescent="0.3">
      <c r="A85" s="60">
        <v>1400</v>
      </c>
      <c r="B85" s="61" t="s">
        <v>74</v>
      </c>
      <c r="C85" s="62">
        <f>C86+C87+C88+C89</f>
        <v>288000</v>
      </c>
      <c r="D85" s="72">
        <f>D86+D87+D88+D89</f>
        <v>58938.299999999996</v>
      </c>
      <c r="E85" s="109">
        <f>D85/C85*100</f>
        <v>20.464687499999997</v>
      </c>
      <c r="F85" s="62">
        <f>F86+F87+F88+F89</f>
        <v>309000</v>
      </c>
      <c r="G85" s="89">
        <f>G87+G88+G89</f>
        <v>39913.25</v>
      </c>
      <c r="H85" s="62">
        <f>G85/F85*100</f>
        <v>12.916909385113268</v>
      </c>
      <c r="Q85" s="54"/>
    </row>
    <row r="86" spans="1:17" x14ac:dyDescent="0.3">
      <c r="A86" s="64">
        <v>14010</v>
      </c>
      <c r="B86" s="65" t="s">
        <v>75</v>
      </c>
      <c r="C86" s="66">
        <v>35000</v>
      </c>
      <c r="D86" s="74">
        <v>3842.96</v>
      </c>
      <c r="E86" s="109">
        <f t="shared" ref="E86:E89" si="9">D86/C86*100</f>
        <v>10.979885714285714</v>
      </c>
      <c r="F86" s="66">
        <v>30000</v>
      </c>
      <c r="G86" s="157"/>
      <c r="H86" s="62">
        <f t="shared" ref="H86:H89" si="10">G86/F86*100</f>
        <v>0</v>
      </c>
    </row>
    <row r="87" spans="1:17" x14ac:dyDescent="0.3">
      <c r="A87" s="64">
        <v>14020</v>
      </c>
      <c r="B87" s="65" t="s">
        <v>76</v>
      </c>
      <c r="C87" s="66">
        <v>168000</v>
      </c>
      <c r="D87" s="74">
        <v>36867.74</v>
      </c>
      <c r="E87" s="109">
        <f t="shared" si="9"/>
        <v>21.945083333333333</v>
      </c>
      <c r="F87" s="66">
        <v>192000</v>
      </c>
      <c r="G87" s="157">
        <v>31770</v>
      </c>
      <c r="H87" s="62">
        <f t="shared" si="10"/>
        <v>16.546875</v>
      </c>
    </row>
    <row r="88" spans="1:17" x14ac:dyDescent="0.3">
      <c r="A88" s="64">
        <v>14040</v>
      </c>
      <c r="B88" s="65" t="s">
        <v>77</v>
      </c>
      <c r="C88" s="66">
        <v>45000</v>
      </c>
      <c r="D88" s="74">
        <v>8377.6</v>
      </c>
      <c r="E88" s="109">
        <f t="shared" si="9"/>
        <v>18.616888888888887</v>
      </c>
      <c r="F88" s="66">
        <v>50000</v>
      </c>
      <c r="G88" s="157">
        <v>4863.8</v>
      </c>
      <c r="H88" s="62">
        <f t="shared" si="10"/>
        <v>9.7276000000000007</v>
      </c>
    </row>
    <row r="89" spans="1:17" x14ac:dyDescent="0.3">
      <c r="A89" s="64">
        <v>14050</v>
      </c>
      <c r="B89" s="65" t="s">
        <v>78</v>
      </c>
      <c r="C89" s="66">
        <v>40000</v>
      </c>
      <c r="D89" s="74">
        <v>9850</v>
      </c>
      <c r="E89" s="109">
        <f t="shared" si="9"/>
        <v>24.625</v>
      </c>
      <c r="F89" s="66">
        <v>37000</v>
      </c>
      <c r="G89" s="157">
        <v>3279.45</v>
      </c>
      <c r="H89" s="62">
        <f t="shared" si="10"/>
        <v>8.8633783783783784</v>
      </c>
    </row>
    <row r="90" spans="1:17" x14ac:dyDescent="0.3">
      <c r="H90" s="73"/>
      <c r="Q90" s="54"/>
    </row>
    <row r="91" spans="1:17" x14ac:dyDescent="0.3">
      <c r="A91" s="60">
        <v>14100</v>
      </c>
      <c r="B91" s="61" t="s">
        <v>128</v>
      </c>
      <c r="C91" s="62">
        <f>C93+C94</f>
        <v>43100</v>
      </c>
      <c r="D91" s="72">
        <f>D94</f>
        <v>4767.1000000000004</v>
      </c>
      <c r="E91" s="109"/>
      <c r="F91" s="62">
        <f>F93+F94</f>
        <v>87514.82</v>
      </c>
      <c r="G91" s="89">
        <f>G93+G94</f>
        <v>17453.62</v>
      </c>
      <c r="H91" s="72">
        <f>G91/F91*100</f>
        <v>19.943616406912565</v>
      </c>
      <c r="Q91" s="54"/>
    </row>
    <row r="92" spans="1:17" x14ac:dyDescent="0.3">
      <c r="A92" s="120">
        <v>14110</v>
      </c>
      <c r="B92" s="65" t="s">
        <v>136</v>
      </c>
      <c r="C92" s="67"/>
      <c r="D92" s="72"/>
      <c r="E92" s="109"/>
      <c r="F92" s="67"/>
      <c r="G92" s="89"/>
      <c r="H92" s="72"/>
      <c r="Q92" s="54"/>
    </row>
    <row r="93" spans="1:17" x14ac:dyDescent="0.3">
      <c r="A93" s="120">
        <v>14140</v>
      </c>
      <c r="B93" s="65" t="s">
        <v>137</v>
      </c>
      <c r="C93" s="67">
        <v>35400</v>
      </c>
      <c r="D93" s="72"/>
      <c r="E93" s="109"/>
      <c r="F93" s="67">
        <v>85000</v>
      </c>
      <c r="G93" s="159">
        <v>14938.8</v>
      </c>
      <c r="H93" s="72">
        <f>G93/F93*100</f>
        <v>17.57505882352941</v>
      </c>
      <c r="Q93" s="54"/>
    </row>
    <row r="94" spans="1:17" x14ac:dyDescent="0.3">
      <c r="A94" s="120">
        <v>14410</v>
      </c>
      <c r="B94" s="65" t="s">
        <v>149</v>
      </c>
      <c r="C94" s="186">
        <v>7700</v>
      </c>
      <c r="D94" s="187">
        <v>4767.1000000000004</v>
      </c>
      <c r="E94" s="188">
        <f>D94/C94*100</f>
        <v>61.910389610389615</v>
      </c>
      <c r="F94" s="155">
        <v>2514.8200000000002</v>
      </c>
      <c r="G94" s="159">
        <v>2514.8200000000002</v>
      </c>
      <c r="H94" s="72">
        <f>G94/F94*100</f>
        <v>100</v>
      </c>
      <c r="Q94" s="54"/>
    </row>
    <row r="95" spans="1:17" ht="37.5" x14ac:dyDescent="0.3">
      <c r="A95" s="60">
        <v>1420</v>
      </c>
      <c r="B95" s="61" t="s">
        <v>79</v>
      </c>
      <c r="C95" s="62">
        <f>C96+C97+C98</f>
        <v>30000</v>
      </c>
      <c r="D95" s="72">
        <f>D96+D98</f>
        <v>6261.99</v>
      </c>
      <c r="E95" s="109">
        <f>D95/C95*100</f>
        <v>20.8733</v>
      </c>
      <c r="F95" s="62">
        <f>F98+F96</f>
        <v>30000</v>
      </c>
      <c r="G95" s="89">
        <f>G96+G98</f>
        <v>2213.96</v>
      </c>
      <c r="H95" s="72">
        <f>G95/F95*100</f>
        <v>7.3798666666666666</v>
      </c>
      <c r="Q95" s="54"/>
    </row>
    <row r="96" spans="1:17" x14ac:dyDescent="0.3">
      <c r="A96" s="64">
        <v>14210</v>
      </c>
      <c r="B96" s="65" t="s">
        <v>80</v>
      </c>
      <c r="C96" s="66">
        <v>20000</v>
      </c>
      <c r="D96" s="74">
        <v>5041.99</v>
      </c>
      <c r="E96" s="109">
        <f t="shared" ref="E96:E98" si="11">D96/C96*100</f>
        <v>25.209949999999999</v>
      </c>
      <c r="F96" s="66">
        <v>20000</v>
      </c>
      <c r="G96" s="157">
        <v>1062.1600000000001</v>
      </c>
      <c r="H96" s="158">
        <f>G96/F96*100</f>
        <v>5.3108000000000004</v>
      </c>
    </row>
    <row r="97" spans="1:17" x14ac:dyDescent="0.3">
      <c r="A97" s="64">
        <v>14220</v>
      </c>
      <c r="B97" s="65" t="s">
        <v>81</v>
      </c>
      <c r="C97" s="66">
        <v>0</v>
      </c>
      <c r="D97" s="74"/>
      <c r="E97" s="109"/>
      <c r="F97" s="66"/>
      <c r="G97" s="157"/>
      <c r="H97" s="158">
        <v>0</v>
      </c>
    </row>
    <row r="98" spans="1:17" x14ac:dyDescent="0.3">
      <c r="A98" s="64">
        <v>14230</v>
      </c>
      <c r="B98" s="65" t="s">
        <v>82</v>
      </c>
      <c r="C98" s="66">
        <v>10000</v>
      </c>
      <c r="D98" s="74">
        <v>1220</v>
      </c>
      <c r="E98" s="109">
        <f t="shared" si="11"/>
        <v>12.2</v>
      </c>
      <c r="F98" s="66">
        <v>10000</v>
      </c>
      <c r="G98" s="157">
        <v>1151.8</v>
      </c>
      <c r="H98" s="158">
        <f>G98/F98*100</f>
        <v>11.517999999999999</v>
      </c>
    </row>
    <row r="99" spans="1:17" x14ac:dyDescent="0.3">
      <c r="A99" s="69"/>
      <c r="B99" s="236"/>
      <c r="C99" s="236"/>
      <c r="D99" s="236"/>
      <c r="E99" s="236"/>
      <c r="F99" s="236"/>
      <c r="G99" s="70"/>
      <c r="H99" s="68"/>
    </row>
    <row r="100" spans="1:17" x14ac:dyDescent="0.3">
      <c r="B100" s="237"/>
      <c r="C100" s="237"/>
      <c r="D100" s="237"/>
      <c r="E100" s="237"/>
      <c r="F100" s="237"/>
      <c r="H100" s="73"/>
    </row>
    <row r="101" spans="1:17" ht="37.5" x14ac:dyDescent="0.3">
      <c r="A101" s="60">
        <v>1430</v>
      </c>
      <c r="B101" s="61" t="s">
        <v>83</v>
      </c>
      <c r="C101" s="62">
        <f>C102</f>
        <v>200000</v>
      </c>
      <c r="D101" s="62">
        <f>D102</f>
        <v>14924</v>
      </c>
      <c r="E101" s="74">
        <f>D101/C101*100</f>
        <v>7.4620000000000006</v>
      </c>
      <c r="F101" s="62">
        <f>F102</f>
        <v>230000</v>
      </c>
      <c r="G101" s="86">
        <f>G102</f>
        <v>29696.55</v>
      </c>
      <c r="H101" s="63">
        <f>G101/F101*100</f>
        <v>12.911543478260871</v>
      </c>
      <c r="Q101" s="54"/>
    </row>
    <row r="102" spans="1:17" x14ac:dyDescent="0.3">
      <c r="A102" s="64">
        <v>14310</v>
      </c>
      <c r="B102" s="65" t="s">
        <v>84</v>
      </c>
      <c r="C102" s="66">
        <v>200000</v>
      </c>
      <c r="D102" s="67">
        <v>14924</v>
      </c>
      <c r="E102" s="74">
        <f>D102/C102*100</f>
        <v>7.4620000000000006</v>
      </c>
      <c r="F102" s="66">
        <v>230000</v>
      </c>
      <c r="G102" s="156">
        <v>29696.55</v>
      </c>
      <c r="H102" s="63">
        <f>G102/F102*100</f>
        <v>12.911543478260871</v>
      </c>
    </row>
    <row r="103" spans="1:17" x14ac:dyDescent="0.3">
      <c r="A103" s="64"/>
      <c r="B103" s="65"/>
      <c r="C103" s="66"/>
      <c r="D103" s="68"/>
      <c r="E103" s="73"/>
      <c r="F103" s="66"/>
      <c r="G103" s="87"/>
      <c r="H103" s="63"/>
    </row>
    <row r="104" spans="1:17" x14ac:dyDescent="0.3">
      <c r="A104" s="73"/>
      <c r="B104" s="73"/>
      <c r="C104" s="73"/>
      <c r="D104" s="73"/>
      <c r="E104" s="73"/>
      <c r="F104" s="73"/>
      <c r="G104" s="160"/>
      <c r="H104" s="73"/>
    </row>
    <row r="105" spans="1:17" x14ac:dyDescent="0.3">
      <c r="A105" s="73">
        <v>14510</v>
      </c>
      <c r="B105" s="73" t="s">
        <v>129</v>
      </c>
      <c r="C105" s="72"/>
      <c r="D105" s="72"/>
      <c r="E105" s="73"/>
      <c r="F105" s="72">
        <f>F106</f>
        <v>0</v>
      </c>
      <c r="G105" s="89"/>
      <c r="H105" s="153"/>
    </row>
    <row r="106" spans="1:17" x14ac:dyDescent="0.3">
      <c r="A106" s="73">
        <v>14510</v>
      </c>
      <c r="B106" s="73" t="s">
        <v>129</v>
      </c>
      <c r="C106" s="74"/>
      <c r="D106" s="73"/>
      <c r="E106" s="73"/>
      <c r="F106" s="74"/>
      <c r="G106" s="160"/>
      <c r="H106" s="73"/>
      <c r="Q106" s="54">
        <f>SUM(Q5:Q105)</f>
        <v>0</v>
      </c>
    </row>
    <row r="107" spans="1:17" x14ac:dyDescent="0.3">
      <c r="C107" s="73"/>
      <c r="D107" s="67"/>
      <c r="E107" s="73"/>
      <c r="F107" s="73"/>
      <c r="G107" s="156"/>
      <c r="H107" s="73"/>
    </row>
    <row r="108" spans="1:17" x14ac:dyDescent="0.3">
      <c r="C108" s="74"/>
      <c r="D108" s="73"/>
      <c r="E108" s="73"/>
      <c r="F108" s="73"/>
      <c r="G108" s="160"/>
      <c r="H108" s="73"/>
    </row>
    <row r="109" spans="1:17" x14ac:dyDescent="0.3">
      <c r="C109" s="72">
        <f>C5+C13+C21+C28+C39+C51+C60+C79+C85+C91+C95+C101+C105</f>
        <v>2410803.04</v>
      </c>
      <c r="D109" s="72">
        <f>D101+D95+D91+D85+D79+D60+D51+D28+D21+D13+D5</f>
        <v>325013.13</v>
      </c>
      <c r="E109" s="73"/>
      <c r="F109" s="83">
        <f>F5+F13+F21+F28+F39+F51+F60+F79+F85+F91+F95+F101+F105</f>
        <v>2452054.4599999995</v>
      </c>
      <c r="G109" s="89">
        <f>G5+G13+G21+G28+G39+G51+G60+G71+G85+G91+G95+G101+G79</f>
        <v>298085.74</v>
      </c>
      <c r="H109" s="161">
        <f>G109/F109*100</f>
        <v>12.1565709433713</v>
      </c>
    </row>
    <row r="110" spans="1:17" x14ac:dyDescent="0.3">
      <c r="C110" s="57"/>
      <c r="D110" s="54"/>
      <c r="G110" s="54"/>
    </row>
    <row r="111" spans="1:17" x14ac:dyDescent="0.3">
      <c r="C111" s="151"/>
      <c r="D111" s="124"/>
      <c r="E111" s="128"/>
      <c r="F111" s="124"/>
      <c r="G111" s="125"/>
      <c r="H111" s="54"/>
    </row>
    <row r="112" spans="1:17" x14ac:dyDescent="0.3">
      <c r="C112" s="124"/>
      <c r="D112" s="125"/>
      <c r="E112" s="128"/>
      <c r="F112" s="124"/>
      <c r="G112" s="125"/>
    </row>
    <row r="113" spans="3:8" x14ac:dyDescent="0.3">
      <c r="C113" s="124"/>
      <c r="D113" s="125"/>
      <c r="E113" s="128"/>
      <c r="F113" s="128"/>
      <c r="G113" s="128"/>
    </row>
    <row r="114" spans="3:8" x14ac:dyDescent="0.3">
      <c r="C114" s="128"/>
      <c r="D114" s="128"/>
      <c r="E114" s="128"/>
      <c r="F114" s="128"/>
      <c r="G114" s="152"/>
    </row>
    <row r="115" spans="3:8" x14ac:dyDescent="0.3">
      <c r="G115" s="57"/>
    </row>
    <row r="116" spans="3:8" x14ac:dyDescent="0.3">
      <c r="G116" s="57"/>
    </row>
    <row r="117" spans="3:8" x14ac:dyDescent="0.3">
      <c r="F117" s="54"/>
      <c r="G117" s="57"/>
      <c r="H117" s="54"/>
    </row>
    <row r="121" spans="3:8" x14ac:dyDescent="0.3">
      <c r="G121" s="54"/>
    </row>
    <row r="122" spans="3:8" x14ac:dyDescent="0.3">
      <c r="G122" s="54"/>
    </row>
    <row r="123" spans="3:8" x14ac:dyDescent="0.3">
      <c r="G123" s="54"/>
    </row>
  </sheetData>
  <mergeCells count="11">
    <mergeCell ref="B69:F70"/>
    <mergeCell ref="B77:E78"/>
    <mergeCell ref="B99:F100"/>
    <mergeCell ref="A11:H12"/>
    <mergeCell ref="B26:F27"/>
    <mergeCell ref="B37:E38"/>
    <mergeCell ref="B49:F50"/>
    <mergeCell ref="A57:A59"/>
    <mergeCell ref="B57:F59"/>
    <mergeCell ref="G57:G59"/>
    <mergeCell ref="H57:H59"/>
  </mergeCells>
  <pageMargins left="0.7" right="0.7" top="0.75" bottom="0.75" header="0.3" footer="0.3"/>
  <pageSetup scale="29" orientation="portrait" verticalDpi="300" r:id="rId1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60" workbookViewId="0">
      <selection activeCell="H15" sqref="H15"/>
    </sheetView>
  </sheetViews>
  <sheetFormatPr defaultRowHeight="15.75" x14ac:dyDescent="0.25"/>
  <cols>
    <col min="1" max="1" width="10.42578125" style="7" bestFit="1" customWidth="1"/>
    <col min="2" max="2" width="14.5703125" style="2" bestFit="1" customWidth="1"/>
    <col min="3" max="3" width="9.140625" style="2"/>
    <col min="4" max="4" width="28.85546875" style="2" customWidth="1"/>
    <col min="5" max="5" width="27.42578125" style="81" customWidth="1"/>
    <col min="6" max="6" width="20.42578125" style="7" customWidth="1"/>
    <col min="7" max="7" width="17.85546875" style="7" customWidth="1"/>
    <col min="8" max="8" width="20.7109375" style="7" customWidth="1"/>
    <col min="9" max="9" width="21.42578125" style="7" customWidth="1"/>
    <col min="10" max="10" width="20.5703125" style="2" customWidth="1"/>
    <col min="11" max="16384" width="9.140625" style="2"/>
  </cols>
  <sheetData>
    <row r="1" spans="1:10" x14ac:dyDescent="0.25">
      <c r="B1" s="276"/>
      <c r="C1" s="276"/>
      <c r="D1" s="276"/>
    </row>
    <row r="2" spans="1:10" x14ac:dyDescent="0.25">
      <c r="A2" s="8" t="s">
        <v>85</v>
      </c>
      <c r="B2" s="277" t="s">
        <v>111</v>
      </c>
      <c r="C2" s="277"/>
      <c r="D2" s="277"/>
      <c r="E2" s="277"/>
      <c r="F2" s="277"/>
      <c r="G2" s="277"/>
      <c r="H2" s="9"/>
    </row>
    <row r="3" spans="1:10" ht="16.5" thickBot="1" x14ac:dyDescent="0.3">
      <c r="B3" s="278"/>
      <c r="C3" s="278"/>
      <c r="D3" s="278"/>
      <c r="E3" s="84"/>
    </row>
    <row r="4" spans="1:10" ht="16.5" thickBot="1" x14ac:dyDescent="0.3">
      <c r="A4" s="10"/>
      <c r="B4" s="279"/>
      <c r="C4" s="279"/>
      <c r="D4" s="280"/>
      <c r="E4" s="82"/>
      <c r="F4" s="281" t="s">
        <v>133</v>
      </c>
      <c r="G4" s="282"/>
      <c r="H4" s="11"/>
      <c r="I4" s="123" t="s">
        <v>141</v>
      </c>
      <c r="J4" s="11"/>
    </row>
    <row r="5" spans="1:10" ht="29.25" customHeight="1" x14ac:dyDescent="0.25">
      <c r="A5" s="256">
        <v>30000</v>
      </c>
      <c r="B5" s="258" t="s">
        <v>86</v>
      </c>
      <c r="C5" s="259"/>
      <c r="D5" s="260"/>
      <c r="E5" s="261" t="s">
        <v>131</v>
      </c>
      <c r="F5" s="261" t="s">
        <v>153</v>
      </c>
      <c r="G5" s="261" t="s">
        <v>89</v>
      </c>
      <c r="H5" s="261" t="s">
        <v>140</v>
      </c>
      <c r="I5" s="261" t="s">
        <v>153</v>
      </c>
      <c r="J5" s="44" t="s">
        <v>10</v>
      </c>
    </row>
    <row r="6" spans="1:10" ht="16.5" thickBot="1" x14ac:dyDescent="0.3">
      <c r="A6" s="257"/>
      <c r="B6" s="263" t="s">
        <v>87</v>
      </c>
      <c r="C6" s="264"/>
      <c r="D6" s="265"/>
      <c r="E6" s="262"/>
      <c r="F6" s="262"/>
      <c r="G6" s="262"/>
      <c r="H6" s="262"/>
      <c r="I6" s="262"/>
      <c r="J6" s="44"/>
    </row>
    <row r="7" spans="1:10" ht="27.75" customHeight="1" thickBot="1" x14ac:dyDescent="0.3">
      <c r="A7" s="43"/>
      <c r="B7" s="273" t="s">
        <v>91</v>
      </c>
      <c r="C7" s="273"/>
      <c r="D7" s="274"/>
      <c r="E7" s="12">
        <f>E9</f>
        <v>195800</v>
      </c>
      <c r="F7" s="12">
        <f>F14</f>
        <v>0</v>
      </c>
      <c r="G7" s="45"/>
      <c r="H7" s="12">
        <f>H9</f>
        <v>1490000</v>
      </c>
      <c r="I7" s="12"/>
      <c r="J7" s="45"/>
    </row>
    <row r="8" spans="1:10" ht="16.5" thickBot="1" x14ac:dyDescent="0.3">
      <c r="B8" s="275"/>
      <c r="C8" s="275"/>
      <c r="D8" s="275"/>
      <c r="E8" s="7"/>
      <c r="G8" s="85"/>
    </row>
    <row r="9" spans="1:10" x14ac:dyDescent="0.25">
      <c r="A9" s="267" t="s">
        <v>115</v>
      </c>
      <c r="B9" s="269" t="s">
        <v>105</v>
      </c>
      <c r="C9" s="270"/>
      <c r="D9" s="270"/>
      <c r="E9" s="266">
        <f>E14+E18</f>
        <v>195800</v>
      </c>
      <c r="F9" s="266"/>
      <c r="G9" s="251"/>
      <c r="H9" s="266">
        <f>H11+H12+H14+H15+H16+H17+H18+H19+H20+H21+H22+H23</f>
        <v>1490000</v>
      </c>
      <c r="I9" s="266"/>
      <c r="J9" s="251"/>
    </row>
    <row r="10" spans="1:10" ht="16.5" thickBot="1" x14ac:dyDescent="0.3">
      <c r="A10" s="268"/>
      <c r="B10" s="271"/>
      <c r="C10" s="272"/>
      <c r="D10" s="272"/>
      <c r="E10" s="266"/>
      <c r="F10" s="266"/>
      <c r="G10" s="252"/>
      <c r="H10" s="266"/>
      <c r="I10" s="266"/>
      <c r="J10" s="252"/>
    </row>
    <row r="11" spans="1:10" ht="57.75" customHeight="1" thickBot="1" x14ac:dyDescent="0.3">
      <c r="A11" s="13">
        <v>8001</v>
      </c>
      <c r="B11" s="253" t="s">
        <v>112</v>
      </c>
      <c r="C11" s="254"/>
      <c r="D11" s="255"/>
      <c r="E11" s="41">
        <v>0</v>
      </c>
      <c r="F11" s="41"/>
      <c r="G11" s="6"/>
      <c r="H11" s="41">
        <v>1000</v>
      </c>
      <c r="I11" s="41"/>
      <c r="J11" s="6"/>
    </row>
    <row r="12" spans="1:10" ht="57.75" customHeight="1" thickBot="1" x14ac:dyDescent="0.3">
      <c r="A12" s="99">
        <v>12609</v>
      </c>
      <c r="B12" s="253" t="s">
        <v>113</v>
      </c>
      <c r="C12" s="254"/>
      <c r="D12" s="255"/>
      <c r="E12" s="41">
        <v>0</v>
      </c>
      <c r="F12" s="41"/>
      <c r="G12" s="45"/>
      <c r="H12" s="41">
        <v>80000</v>
      </c>
      <c r="I12" s="41"/>
      <c r="J12" s="45"/>
    </row>
    <row r="13" spans="1:10" ht="57.75" customHeight="1" thickBot="1" x14ac:dyDescent="0.3">
      <c r="A13" s="13">
        <v>12979</v>
      </c>
      <c r="B13" s="253" t="s">
        <v>114</v>
      </c>
      <c r="C13" s="254"/>
      <c r="D13" s="255"/>
      <c r="E13" s="42">
        <v>0</v>
      </c>
      <c r="F13" s="42"/>
      <c r="G13" s="45"/>
      <c r="H13" s="42"/>
      <c r="I13" s="42"/>
      <c r="J13" s="45"/>
    </row>
    <row r="14" spans="1:10" ht="57.75" customHeight="1" thickBot="1" x14ac:dyDescent="0.3">
      <c r="A14" s="13">
        <v>13431</v>
      </c>
      <c r="B14" s="253" t="s">
        <v>119</v>
      </c>
      <c r="C14" s="254"/>
      <c r="D14" s="255"/>
      <c r="E14" s="42">
        <v>170000</v>
      </c>
      <c r="F14" s="42"/>
      <c r="G14" s="45"/>
      <c r="H14" s="42">
        <f>270000-35450</f>
        <v>234550</v>
      </c>
      <c r="I14" s="42"/>
      <c r="J14" s="45"/>
    </row>
    <row r="15" spans="1:10" s="93" customFormat="1" ht="57.75" customHeight="1" thickBot="1" x14ac:dyDescent="0.3">
      <c r="A15" s="13">
        <v>13877</v>
      </c>
      <c r="B15" s="253" t="s">
        <v>121</v>
      </c>
      <c r="C15" s="254"/>
      <c r="D15" s="255"/>
      <c r="E15" s="42">
        <v>0</v>
      </c>
      <c r="F15" s="42"/>
      <c r="G15" s="45"/>
      <c r="H15" s="42">
        <v>60450</v>
      </c>
      <c r="I15" s="42"/>
      <c r="J15" s="45"/>
    </row>
    <row r="16" spans="1:10" ht="57.75" customHeight="1" x14ac:dyDescent="0.25">
      <c r="A16" s="134">
        <v>14311</v>
      </c>
      <c r="B16" s="284" t="s">
        <v>118</v>
      </c>
      <c r="C16" s="285"/>
      <c r="D16" s="286"/>
      <c r="E16" s="42"/>
      <c r="F16" s="42"/>
      <c r="G16" s="45"/>
      <c r="H16" s="42">
        <v>25000</v>
      </c>
      <c r="I16" s="42"/>
      <c r="J16" s="45"/>
    </row>
    <row r="17" spans="1:10" s="130" customFormat="1" ht="57.75" customHeight="1" x14ac:dyDescent="0.25">
      <c r="A17" s="98">
        <v>14219</v>
      </c>
      <c r="B17" s="287" t="s">
        <v>122</v>
      </c>
      <c r="C17" s="288"/>
      <c r="D17" s="289"/>
      <c r="E17" s="42">
        <v>0</v>
      </c>
      <c r="F17" s="42"/>
      <c r="G17" s="45"/>
      <c r="H17" s="42">
        <v>149000</v>
      </c>
      <c r="I17" s="42"/>
      <c r="J17" s="45"/>
    </row>
    <row r="18" spans="1:10" s="130" customFormat="1" ht="57.75" customHeight="1" x14ac:dyDescent="0.25">
      <c r="A18" s="43">
        <v>14312</v>
      </c>
      <c r="B18" s="290" t="s">
        <v>120</v>
      </c>
      <c r="C18" s="290"/>
      <c r="D18" s="290"/>
      <c r="E18" s="42">
        <v>25800</v>
      </c>
      <c r="F18" s="42"/>
      <c r="G18" s="45"/>
      <c r="H18" s="42">
        <v>50000</v>
      </c>
      <c r="I18" s="42"/>
      <c r="J18" s="45"/>
    </row>
    <row r="19" spans="1:10" s="93" customFormat="1" ht="57.75" customHeight="1" x14ac:dyDescent="0.25">
      <c r="A19" s="97">
        <v>15554</v>
      </c>
      <c r="B19" s="117" t="s">
        <v>134</v>
      </c>
      <c r="C19" s="6"/>
      <c r="D19" s="6"/>
      <c r="E19" s="42"/>
      <c r="F19" s="97"/>
      <c r="G19" s="97"/>
      <c r="H19" s="116">
        <v>80000</v>
      </c>
      <c r="I19" s="42"/>
      <c r="J19" s="45"/>
    </row>
    <row r="20" spans="1:10" s="80" customFormat="1" ht="57.75" customHeight="1" thickBot="1" x14ac:dyDescent="0.3">
      <c r="A20" s="43">
        <v>18387</v>
      </c>
      <c r="B20" s="283" t="s">
        <v>144</v>
      </c>
      <c r="C20" s="283"/>
      <c r="D20" s="283"/>
      <c r="E20" s="42"/>
      <c r="F20" s="42"/>
      <c r="G20" s="45"/>
      <c r="H20" s="42">
        <v>100000</v>
      </c>
      <c r="I20" s="42"/>
      <c r="J20" s="45"/>
    </row>
    <row r="21" spans="1:10" ht="49.5" customHeight="1" thickBot="1" x14ac:dyDescent="0.3">
      <c r="A21" s="138">
        <v>18388</v>
      </c>
      <c r="B21" s="139" t="s">
        <v>145</v>
      </c>
      <c r="C21" s="140"/>
      <c r="D21" s="141"/>
      <c r="E21" s="142"/>
      <c r="F21" s="143"/>
      <c r="G21" s="143"/>
      <c r="H21" s="144">
        <v>200000</v>
      </c>
      <c r="I21" s="143"/>
      <c r="J21" s="145"/>
    </row>
    <row r="22" spans="1:10" ht="52.5" customHeight="1" thickBot="1" x14ac:dyDescent="0.3">
      <c r="A22" s="135">
        <v>18396</v>
      </c>
      <c r="B22" s="149" t="s">
        <v>146</v>
      </c>
      <c r="C22" s="140"/>
      <c r="D22" s="141"/>
      <c r="E22" s="146"/>
      <c r="F22" s="97"/>
      <c r="G22" s="97"/>
      <c r="H22" s="150">
        <v>500000</v>
      </c>
      <c r="I22" s="97"/>
      <c r="J22" s="6"/>
    </row>
    <row r="23" spans="1:10" ht="46.5" customHeight="1" thickBot="1" x14ac:dyDescent="0.3">
      <c r="A23" s="135">
        <v>18397</v>
      </c>
      <c r="B23" s="147" t="s">
        <v>147</v>
      </c>
      <c r="C23" s="136"/>
      <c r="D23" s="137"/>
      <c r="E23" s="148"/>
      <c r="F23" s="97"/>
      <c r="G23" s="97"/>
      <c r="H23" s="150">
        <v>10000</v>
      </c>
      <c r="I23" s="97"/>
      <c r="J23" s="6"/>
    </row>
  </sheetData>
  <sheetProtection selectLockedCells="1" selectUnlockedCells="1"/>
  <mergeCells count="32">
    <mergeCell ref="B20:D20"/>
    <mergeCell ref="G9:G10"/>
    <mergeCell ref="E5:E6"/>
    <mergeCell ref="B15:D15"/>
    <mergeCell ref="E9:E10"/>
    <mergeCell ref="B16:D16"/>
    <mergeCell ref="B12:D12"/>
    <mergeCell ref="B14:D14"/>
    <mergeCell ref="B13:D13"/>
    <mergeCell ref="B17:D17"/>
    <mergeCell ref="B18:D18"/>
    <mergeCell ref="B1:D1"/>
    <mergeCell ref="B2:G2"/>
    <mergeCell ref="B3:D3"/>
    <mergeCell ref="B4:D4"/>
    <mergeCell ref="F4:G4"/>
    <mergeCell ref="J9:J10"/>
    <mergeCell ref="B11:D11"/>
    <mergeCell ref="A5:A6"/>
    <mergeCell ref="B5:D5"/>
    <mergeCell ref="F5:F6"/>
    <mergeCell ref="G5:G6"/>
    <mergeCell ref="I5:I6"/>
    <mergeCell ref="B6:D6"/>
    <mergeCell ref="I9:I10"/>
    <mergeCell ref="A9:A10"/>
    <mergeCell ref="B9:D10"/>
    <mergeCell ref="B7:D7"/>
    <mergeCell ref="B8:D8"/>
    <mergeCell ref="F9:F10"/>
    <mergeCell ref="H9:H10"/>
    <mergeCell ref="H5:H6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topLeftCell="A16" zoomScale="60" workbookViewId="0">
      <selection activeCell="B9" sqref="B9"/>
    </sheetView>
  </sheetViews>
  <sheetFormatPr defaultRowHeight="15.75" x14ac:dyDescent="0.25"/>
  <cols>
    <col min="1" max="1" width="24.42578125" style="2" customWidth="1"/>
    <col min="2" max="2" width="26.140625" style="2" customWidth="1"/>
    <col min="3" max="8" width="16.85546875" style="2" customWidth="1"/>
    <col min="9" max="16384" width="9.140625" style="2"/>
  </cols>
  <sheetData>
    <row r="1" spans="1:8" ht="16.5" thickBot="1" x14ac:dyDescent="0.3">
      <c r="A1" s="14" t="s">
        <v>92</v>
      </c>
      <c r="B1" s="292" t="s">
        <v>93</v>
      </c>
      <c r="C1" s="292"/>
      <c r="D1" s="292"/>
      <c r="E1" s="292"/>
      <c r="F1" s="292"/>
    </row>
    <row r="2" spans="1:8" ht="16.5" thickBot="1" x14ac:dyDescent="0.3">
      <c r="A2" s="15"/>
      <c r="B2" s="16"/>
      <c r="C2" s="94"/>
      <c r="D2" s="18" t="s">
        <v>133</v>
      </c>
      <c r="E2" s="19"/>
      <c r="F2" s="17"/>
      <c r="G2" s="18" t="s">
        <v>141</v>
      </c>
      <c r="H2" s="19"/>
    </row>
    <row r="3" spans="1:8" ht="31.5" x14ac:dyDescent="0.25">
      <c r="A3" s="293">
        <v>21000</v>
      </c>
      <c r="B3" s="20" t="s">
        <v>94</v>
      </c>
      <c r="C3" s="261" t="s">
        <v>88</v>
      </c>
      <c r="D3" s="261" t="s">
        <v>151</v>
      </c>
      <c r="E3" s="261" t="s">
        <v>90</v>
      </c>
      <c r="F3" s="261" t="s">
        <v>140</v>
      </c>
      <c r="G3" s="261" t="s">
        <v>151</v>
      </c>
      <c r="H3" s="261" t="s">
        <v>90</v>
      </c>
    </row>
    <row r="4" spans="1:8" ht="32.25" thickBot="1" x14ac:dyDescent="0.3">
      <c r="A4" s="294"/>
      <c r="B4" s="20" t="s">
        <v>87</v>
      </c>
      <c r="C4" s="262"/>
      <c r="D4" s="262"/>
      <c r="E4" s="291"/>
      <c r="F4" s="262"/>
      <c r="G4" s="262"/>
      <c r="H4" s="291"/>
    </row>
    <row r="5" spans="1:8" ht="53.25" customHeight="1" thickBot="1" x14ac:dyDescent="0.3">
      <c r="A5" s="15"/>
      <c r="B5" s="21" t="s">
        <v>174</v>
      </c>
      <c r="C5" s="78">
        <f>C8</f>
        <v>128312.6</v>
      </c>
      <c r="D5" s="78">
        <f>D8</f>
        <v>25317.56</v>
      </c>
      <c r="E5" s="79">
        <f>D5/C5</f>
        <v>0.19731156566073793</v>
      </c>
      <c r="F5" s="78">
        <f>F7</f>
        <v>140000</v>
      </c>
      <c r="G5" s="78">
        <f>G7</f>
        <v>35166</v>
      </c>
      <c r="H5" s="79"/>
    </row>
    <row r="6" spans="1:8" ht="16.5" thickBot="1" x14ac:dyDescent="0.3">
      <c r="B6" s="5"/>
      <c r="C6" s="93"/>
      <c r="D6" s="93"/>
      <c r="E6" s="93"/>
    </row>
    <row r="7" spans="1:8" ht="16.5" thickBot="1" x14ac:dyDescent="0.3">
      <c r="A7" s="22">
        <v>2100</v>
      </c>
      <c r="B7" s="23" t="s">
        <v>95</v>
      </c>
      <c r="C7" s="24">
        <f>C8</f>
        <v>128312.6</v>
      </c>
      <c r="D7" s="24">
        <f>D8</f>
        <v>25317.56</v>
      </c>
      <c r="E7" s="25">
        <f>D7/C7</f>
        <v>0.19731156566073793</v>
      </c>
      <c r="F7" s="24">
        <f>F8</f>
        <v>140000</v>
      </c>
      <c r="G7" s="24">
        <f>G8</f>
        <v>35166</v>
      </c>
      <c r="H7" s="25"/>
    </row>
    <row r="8" spans="1:8" ht="32.25" thickBot="1" x14ac:dyDescent="0.3">
      <c r="A8" s="26">
        <v>21110</v>
      </c>
      <c r="B8" s="27" t="s">
        <v>96</v>
      </c>
      <c r="C8" s="28">
        <v>128312.6</v>
      </c>
      <c r="D8" s="28">
        <v>25317.56</v>
      </c>
      <c r="E8" s="29">
        <f>D8/C8</f>
        <v>0.19731156566073793</v>
      </c>
      <c r="F8" s="28">
        <v>140000</v>
      </c>
      <c r="G8" s="28">
        <v>35166</v>
      </c>
      <c r="H8" s="29"/>
    </row>
    <row r="9" spans="1:8" ht="32.25" thickBot="1" x14ac:dyDescent="0.3">
      <c r="A9" s="26">
        <v>21120</v>
      </c>
      <c r="B9" s="27" t="s">
        <v>97</v>
      </c>
      <c r="C9" s="28"/>
      <c r="D9" s="28"/>
      <c r="E9" s="30"/>
      <c r="F9" s="28"/>
      <c r="G9" s="28"/>
      <c r="H9" s="30"/>
    </row>
    <row r="10" spans="1:8" ht="32.25" thickBot="1" x14ac:dyDescent="0.3">
      <c r="A10" s="26">
        <v>21200</v>
      </c>
      <c r="B10" s="27" t="s">
        <v>98</v>
      </c>
      <c r="C10" s="28"/>
      <c r="D10" s="28"/>
      <c r="E10" s="29"/>
      <c r="F10" s="28"/>
      <c r="G10" s="28"/>
      <c r="H10" s="29"/>
    </row>
    <row r="11" spans="1:8" ht="16.5" thickBot="1" x14ac:dyDescent="0.3">
      <c r="B11" s="5"/>
    </row>
    <row r="12" spans="1:8" ht="16.5" thickBot="1" x14ac:dyDescent="0.3">
      <c r="A12" s="22">
        <v>2200</v>
      </c>
      <c r="B12" s="23" t="s">
        <v>99</v>
      </c>
      <c r="C12" s="31" t="s">
        <v>39</v>
      </c>
      <c r="D12" s="31" t="s">
        <v>40</v>
      </c>
      <c r="E12" s="31" t="s">
        <v>41</v>
      </c>
      <c r="F12" s="31" t="s">
        <v>39</v>
      </c>
      <c r="G12" s="31" t="s">
        <v>40</v>
      </c>
      <c r="H12" s="31"/>
    </row>
    <row r="14" spans="1:8" x14ac:dyDescent="0.25">
      <c r="A14" s="1"/>
    </row>
    <row r="23" spans="1:8" ht="16.5" thickBot="1" x14ac:dyDescent="0.3">
      <c r="A23" s="1" t="s">
        <v>100</v>
      </c>
    </row>
    <row r="24" spans="1:8" ht="85.5" customHeight="1" thickBot="1" x14ac:dyDescent="0.3">
      <c r="A24" s="32" t="s">
        <v>101</v>
      </c>
      <c r="B24" s="32" t="s">
        <v>102</v>
      </c>
      <c r="C24" s="32" t="s">
        <v>103</v>
      </c>
      <c r="D24" s="33" t="s">
        <v>154</v>
      </c>
      <c r="E24" s="34" t="s">
        <v>104</v>
      </c>
      <c r="F24" s="34" t="s">
        <v>110</v>
      </c>
      <c r="G24" s="4"/>
      <c r="H24" s="35"/>
    </row>
    <row r="25" spans="1:8" ht="16.5" thickBot="1" x14ac:dyDescent="0.3">
      <c r="A25" s="36">
        <v>1</v>
      </c>
      <c r="B25" s="36">
        <v>2</v>
      </c>
      <c r="C25" s="36">
        <v>3</v>
      </c>
      <c r="D25" s="36">
        <v>4</v>
      </c>
      <c r="E25" s="36">
        <v>5</v>
      </c>
      <c r="F25" s="36">
        <v>6</v>
      </c>
      <c r="G25" s="4"/>
      <c r="H25" s="4"/>
    </row>
    <row r="26" spans="1:8" ht="36.75" customHeight="1" thickBot="1" x14ac:dyDescent="0.3">
      <c r="A26" s="37" t="s">
        <v>138</v>
      </c>
      <c r="B26" s="38">
        <v>120</v>
      </c>
      <c r="C26" s="121">
        <v>119</v>
      </c>
      <c r="D26" s="77">
        <v>868364.66</v>
      </c>
      <c r="E26" s="39">
        <f>D26</f>
        <v>868364.66</v>
      </c>
      <c r="F26" s="40">
        <f>E26/D26</f>
        <v>1</v>
      </c>
      <c r="G26" s="4"/>
      <c r="H26" s="154"/>
    </row>
    <row r="27" spans="1:8" ht="36.75" customHeight="1" thickBot="1" x14ac:dyDescent="0.3">
      <c r="A27" s="37" t="s">
        <v>108</v>
      </c>
      <c r="B27" s="38">
        <v>214</v>
      </c>
      <c r="C27" s="38">
        <v>183</v>
      </c>
      <c r="D27" s="77">
        <v>509578.54</v>
      </c>
      <c r="E27" s="39">
        <f t="shared" ref="E27:E30" si="0">D27</f>
        <v>509578.54</v>
      </c>
      <c r="F27" s="40">
        <f t="shared" ref="F27:F30" si="1">E27/D27</f>
        <v>1</v>
      </c>
      <c r="G27" s="4"/>
      <c r="H27" s="154"/>
    </row>
    <row r="28" spans="1:8" ht="36.75" customHeight="1" thickBot="1" x14ac:dyDescent="0.3">
      <c r="A28" s="37" t="s">
        <v>109</v>
      </c>
      <c r="B28" s="38">
        <v>62</v>
      </c>
      <c r="C28" s="38">
        <v>61</v>
      </c>
      <c r="D28" s="77">
        <v>201834.74</v>
      </c>
      <c r="E28" s="39">
        <f t="shared" si="0"/>
        <v>201834.74</v>
      </c>
      <c r="F28" s="40">
        <f t="shared" si="1"/>
        <v>1</v>
      </c>
      <c r="G28" s="4"/>
      <c r="H28" s="154"/>
    </row>
    <row r="29" spans="1:8" s="130" customFormat="1" ht="36.75" customHeight="1" thickBot="1" x14ac:dyDescent="0.3">
      <c r="A29" s="37" t="s">
        <v>148</v>
      </c>
      <c r="B29" s="38">
        <v>5</v>
      </c>
      <c r="C29" s="38"/>
      <c r="D29" s="185">
        <v>63852</v>
      </c>
      <c r="E29" s="131"/>
      <c r="F29" s="132"/>
      <c r="G29" s="4"/>
      <c r="H29" s="154"/>
    </row>
    <row r="30" spans="1:8" ht="36.75" customHeight="1" thickBot="1" x14ac:dyDescent="0.3">
      <c r="A30" s="37" t="s">
        <v>15</v>
      </c>
      <c r="B30" s="38">
        <f>SUM(B26:B29)</f>
        <v>401</v>
      </c>
      <c r="C30" s="38">
        <f>SUM(C26:C28)</f>
        <v>363</v>
      </c>
      <c r="D30" s="77">
        <f>SUM(D26:D28)</f>
        <v>1579777.94</v>
      </c>
      <c r="E30" s="39">
        <f t="shared" si="0"/>
        <v>1579777.94</v>
      </c>
      <c r="F30" s="40">
        <f t="shared" si="1"/>
        <v>1</v>
      </c>
      <c r="G30" s="4"/>
      <c r="H30" s="4"/>
    </row>
    <row r="32" spans="1:8" x14ac:dyDescent="0.25">
      <c r="A32" s="122"/>
      <c r="B32" s="118"/>
    </row>
    <row r="33" spans="1:3" x14ac:dyDescent="0.25">
      <c r="A33" s="133"/>
      <c r="B33" s="133"/>
      <c r="C33" s="133"/>
    </row>
  </sheetData>
  <sheetProtection selectLockedCells="1" selectUnlockedCells="1"/>
  <mergeCells count="8">
    <mergeCell ref="G3:G4"/>
    <mergeCell ref="H3:H4"/>
    <mergeCell ref="B1:F1"/>
    <mergeCell ref="A3:A4"/>
    <mergeCell ref="C3:C4"/>
    <mergeCell ref="D3:D4"/>
    <mergeCell ref="E3:E4"/>
    <mergeCell ref="F3:F4"/>
  </mergeCells>
  <pageMargins left="0.7" right="0.7" top="0.75" bottom="0.75" header="0.3" footer="0.3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8"/>
  <sheetViews>
    <sheetView topLeftCell="A227" zoomScaleNormal="100" workbookViewId="0">
      <selection activeCell="D252" sqref="D252:E252"/>
    </sheetView>
  </sheetViews>
  <sheetFormatPr defaultRowHeight="12.75" x14ac:dyDescent="0.2"/>
  <cols>
    <col min="1" max="1" width="2.28515625" style="189" customWidth="1"/>
    <col min="2" max="2" width="0" style="189" hidden="1" customWidth="1"/>
    <col min="3" max="3" width="11.7109375" style="189" customWidth="1"/>
    <col min="4" max="4" width="6.5703125" style="189" customWidth="1"/>
    <col min="5" max="5" width="59.7109375" style="189" customWidth="1"/>
    <col min="6" max="6" width="17.42578125" style="189" customWidth="1"/>
    <col min="7" max="7" width="1.7109375" style="189" customWidth="1"/>
    <col min="8" max="8" width="14.85546875" style="189" customWidth="1"/>
    <col min="9" max="9" width="42.42578125" style="189" customWidth="1"/>
    <col min="10" max="10" width="5" style="189" customWidth="1"/>
    <col min="11" max="11" width="0.85546875" style="189" customWidth="1"/>
    <col min="12" max="12" width="1.42578125" style="189" customWidth="1"/>
    <col min="13" max="256" width="9.140625" style="189"/>
    <col min="257" max="257" width="2.28515625" style="189" customWidth="1"/>
    <col min="258" max="258" width="0" style="189" hidden="1" customWidth="1"/>
    <col min="259" max="259" width="11.7109375" style="189" customWidth="1"/>
    <col min="260" max="260" width="6.5703125" style="189" customWidth="1"/>
    <col min="261" max="261" width="56" style="189" customWidth="1"/>
    <col min="262" max="262" width="17.42578125" style="189" customWidth="1"/>
    <col min="263" max="263" width="1.7109375" style="189" customWidth="1"/>
    <col min="264" max="264" width="14.85546875" style="189" customWidth="1"/>
    <col min="265" max="265" width="42.42578125" style="189" customWidth="1"/>
    <col min="266" max="266" width="5" style="189" customWidth="1"/>
    <col min="267" max="267" width="0.85546875" style="189" customWidth="1"/>
    <col min="268" max="268" width="1.42578125" style="189" customWidth="1"/>
    <col min="269" max="512" width="9.140625" style="189"/>
    <col min="513" max="513" width="2.28515625" style="189" customWidth="1"/>
    <col min="514" max="514" width="0" style="189" hidden="1" customWidth="1"/>
    <col min="515" max="515" width="11.7109375" style="189" customWidth="1"/>
    <col min="516" max="516" width="6.5703125" style="189" customWidth="1"/>
    <col min="517" max="517" width="56" style="189" customWidth="1"/>
    <col min="518" max="518" width="17.42578125" style="189" customWidth="1"/>
    <col min="519" max="519" width="1.7109375" style="189" customWidth="1"/>
    <col min="520" max="520" width="14.85546875" style="189" customWidth="1"/>
    <col min="521" max="521" width="42.42578125" style="189" customWidth="1"/>
    <col min="522" max="522" width="5" style="189" customWidth="1"/>
    <col min="523" max="523" width="0.85546875" style="189" customWidth="1"/>
    <col min="524" max="524" width="1.42578125" style="189" customWidth="1"/>
    <col min="525" max="768" width="9.140625" style="189"/>
    <col min="769" max="769" width="2.28515625" style="189" customWidth="1"/>
    <col min="770" max="770" width="0" style="189" hidden="1" customWidth="1"/>
    <col min="771" max="771" width="11.7109375" style="189" customWidth="1"/>
    <col min="772" max="772" width="6.5703125" style="189" customWidth="1"/>
    <col min="773" max="773" width="56" style="189" customWidth="1"/>
    <col min="774" max="774" width="17.42578125" style="189" customWidth="1"/>
    <col min="775" max="775" width="1.7109375" style="189" customWidth="1"/>
    <col min="776" max="776" width="14.85546875" style="189" customWidth="1"/>
    <col min="777" max="777" width="42.42578125" style="189" customWidth="1"/>
    <col min="778" max="778" width="5" style="189" customWidth="1"/>
    <col min="779" max="779" width="0.85546875" style="189" customWidth="1"/>
    <col min="780" max="780" width="1.42578125" style="189" customWidth="1"/>
    <col min="781" max="1024" width="9.140625" style="189"/>
    <col min="1025" max="1025" width="2.28515625" style="189" customWidth="1"/>
    <col min="1026" max="1026" width="0" style="189" hidden="1" customWidth="1"/>
    <col min="1027" max="1027" width="11.7109375" style="189" customWidth="1"/>
    <col min="1028" max="1028" width="6.5703125" style="189" customWidth="1"/>
    <col min="1029" max="1029" width="56" style="189" customWidth="1"/>
    <col min="1030" max="1030" width="17.42578125" style="189" customWidth="1"/>
    <col min="1031" max="1031" width="1.7109375" style="189" customWidth="1"/>
    <col min="1032" max="1032" width="14.85546875" style="189" customWidth="1"/>
    <col min="1033" max="1033" width="42.42578125" style="189" customWidth="1"/>
    <col min="1034" max="1034" width="5" style="189" customWidth="1"/>
    <col min="1035" max="1035" width="0.85546875" style="189" customWidth="1"/>
    <col min="1036" max="1036" width="1.42578125" style="189" customWidth="1"/>
    <col min="1037" max="1280" width="9.140625" style="189"/>
    <col min="1281" max="1281" width="2.28515625" style="189" customWidth="1"/>
    <col min="1282" max="1282" width="0" style="189" hidden="1" customWidth="1"/>
    <col min="1283" max="1283" width="11.7109375" style="189" customWidth="1"/>
    <col min="1284" max="1284" width="6.5703125" style="189" customWidth="1"/>
    <col min="1285" max="1285" width="56" style="189" customWidth="1"/>
    <col min="1286" max="1286" width="17.42578125" style="189" customWidth="1"/>
    <col min="1287" max="1287" width="1.7109375" style="189" customWidth="1"/>
    <col min="1288" max="1288" width="14.85546875" style="189" customWidth="1"/>
    <col min="1289" max="1289" width="42.42578125" style="189" customWidth="1"/>
    <col min="1290" max="1290" width="5" style="189" customWidth="1"/>
    <col min="1291" max="1291" width="0.85546875" style="189" customWidth="1"/>
    <col min="1292" max="1292" width="1.42578125" style="189" customWidth="1"/>
    <col min="1293" max="1536" width="9.140625" style="189"/>
    <col min="1537" max="1537" width="2.28515625" style="189" customWidth="1"/>
    <col min="1538" max="1538" width="0" style="189" hidden="1" customWidth="1"/>
    <col min="1539" max="1539" width="11.7109375" style="189" customWidth="1"/>
    <col min="1540" max="1540" width="6.5703125" style="189" customWidth="1"/>
    <col min="1541" max="1541" width="56" style="189" customWidth="1"/>
    <col min="1542" max="1542" width="17.42578125" style="189" customWidth="1"/>
    <col min="1543" max="1543" width="1.7109375" style="189" customWidth="1"/>
    <col min="1544" max="1544" width="14.85546875" style="189" customWidth="1"/>
    <col min="1545" max="1545" width="42.42578125" style="189" customWidth="1"/>
    <col min="1546" max="1546" width="5" style="189" customWidth="1"/>
    <col min="1547" max="1547" width="0.85546875" style="189" customWidth="1"/>
    <col min="1548" max="1548" width="1.42578125" style="189" customWidth="1"/>
    <col min="1549" max="1792" width="9.140625" style="189"/>
    <col min="1793" max="1793" width="2.28515625" style="189" customWidth="1"/>
    <col min="1794" max="1794" width="0" style="189" hidden="1" customWidth="1"/>
    <col min="1795" max="1795" width="11.7109375" style="189" customWidth="1"/>
    <col min="1796" max="1796" width="6.5703125" style="189" customWidth="1"/>
    <col min="1797" max="1797" width="56" style="189" customWidth="1"/>
    <col min="1798" max="1798" width="17.42578125" style="189" customWidth="1"/>
    <col min="1799" max="1799" width="1.7109375" style="189" customWidth="1"/>
    <col min="1800" max="1800" width="14.85546875" style="189" customWidth="1"/>
    <col min="1801" max="1801" width="42.42578125" style="189" customWidth="1"/>
    <col min="1802" max="1802" width="5" style="189" customWidth="1"/>
    <col min="1803" max="1803" width="0.85546875" style="189" customWidth="1"/>
    <col min="1804" max="1804" width="1.42578125" style="189" customWidth="1"/>
    <col min="1805" max="2048" width="9.140625" style="189"/>
    <col min="2049" max="2049" width="2.28515625" style="189" customWidth="1"/>
    <col min="2050" max="2050" width="0" style="189" hidden="1" customWidth="1"/>
    <col min="2051" max="2051" width="11.7109375" style="189" customWidth="1"/>
    <col min="2052" max="2052" width="6.5703125" style="189" customWidth="1"/>
    <col min="2053" max="2053" width="56" style="189" customWidth="1"/>
    <col min="2054" max="2054" width="17.42578125" style="189" customWidth="1"/>
    <col min="2055" max="2055" width="1.7109375" style="189" customWidth="1"/>
    <col min="2056" max="2056" width="14.85546875" style="189" customWidth="1"/>
    <col min="2057" max="2057" width="42.42578125" style="189" customWidth="1"/>
    <col min="2058" max="2058" width="5" style="189" customWidth="1"/>
    <col min="2059" max="2059" width="0.85546875" style="189" customWidth="1"/>
    <col min="2060" max="2060" width="1.42578125" style="189" customWidth="1"/>
    <col min="2061" max="2304" width="9.140625" style="189"/>
    <col min="2305" max="2305" width="2.28515625" style="189" customWidth="1"/>
    <col min="2306" max="2306" width="0" style="189" hidden="1" customWidth="1"/>
    <col min="2307" max="2307" width="11.7109375" style="189" customWidth="1"/>
    <col min="2308" max="2308" width="6.5703125" style="189" customWidth="1"/>
    <col min="2309" max="2309" width="56" style="189" customWidth="1"/>
    <col min="2310" max="2310" width="17.42578125" style="189" customWidth="1"/>
    <col min="2311" max="2311" width="1.7109375" style="189" customWidth="1"/>
    <col min="2312" max="2312" width="14.85546875" style="189" customWidth="1"/>
    <col min="2313" max="2313" width="42.42578125" style="189" customWidth="1"/>
    <col min="2314" max="2314" width="5" style="189" customWidth="1"/>
    <col min="2315" max="2315" width="0.85546875" style="189" customWidth="1"/>
    <col min="2316" max="2316" width="1.42578125" style="189" customWidth="1"/>
    <col min="2317" max="2560" width="9.140625" style="189"/>
    <col min="2561" max="2561" width="2.28515625" style="189" customWidth="1"/>
    <col min="2562" max="2562" width="0" style="189" hidden="1" customWidth="1"/>
    <col min="2563" max="2563" width="11.7109375" style="189" customWidth="1"/>
    <col min="2564" max="2564" width="6.5703125" style="189" customWidth="1"/>
    <col min="2565" max="2565" width="56" style="189" customWidth="1"/>
    <col min="2566" max="2566" width="17.42578125" style="189" customWidth="1"/>
    <col min="2567" max="2567" width="1.7109375" style="189" customWidth="1"/>
    <col min="2568" max="2568" width="14.85546875" style="189" customWidth="1"/>
    <col min="2569" max="2569" width="42.42578125" style="189" customWidth="1"/>
    <col min="2570" max="2570" width="5" style="189" customWidth="1"/>
    <col min="2571" max="2571" width="0.85546875" style="189" customWidth="1"/>
    <col min="2572" max="2572" width="1.42578125" style="189" customWidth="1"/>
    <col min="2573" max="2816" width="9.140625" style="189"/>
    <col min="2817" max="2817" width="2.28515625" style="189" customWidth="1"/>
    <col min="2818" max="2818" width="0" style="189" hidden="1" customWidth="1"/>
    <col min="2819" max="2819" width="11.7109375" style="189" customWidth="1"/>
    <col min="2820" max="2820" width="6.5703125" style="189" customWidth="1"/>
    <col min="2821" max="2821" width="56" style="189" customWidth="1"/>
    <col min="2822" max="2822" width="17.42578125" style="189" customWidth="1"/>
    <col min="2823" max="2823" width="1.7109375" style="189" customWidth="1"/>
    <col min="2824" max="2824" width="14.85546875" style="189" customWidth="1"/>
    <col min="2825" max="2825" width="42.42578125" style="189" customWidth="1"/>
    <col min="2826" max="2826" width="5" style="189" customWidth="1"/>
    <col min="2827" max="2827" width="0.85546875" style="189" customWidth="1"/>
    <col min="2828" max="2828" width="1.42578125" style="189" customWidth="1"/>
    <col min="2829" max="3072" width="9.140625" style="189"/>
    <col min="3073" max="3073" width="2.28515625" style="189" customWidth="1"/>
    <col min="3074" max="3074" width="0" style="189" hidden="1" customWidth="1"/>
    <col min="3075" max="3075" width="11.7109375" style="189" customWidth="1"/>
    <col min="3076" max="3076" width="6.5703125" style="189" customWidth="1"/>
    <col min="3077" max="3077" width="56" style="189" customWidth="1"/>
    <col min="3078" max="3078" width="17.42578125" style="189" customWidth="1"/>
    <col min="3079" max="3079" width="1.7109375" style="189" customWidth="1"/>
    <col min="3080" max="3080" width="14.85546875" style="189" customWidth="1"/>
    <col min="3081" max="3081" width="42.42578125" style="189" customWidth="1"/>
    <col min="3082" max="3082" width="5" style="189" customWidth="1"/>
    <col min="3083" max="3083" width="0.85546875" style="189" customWidth="1"/>
    <col min="3084" max="3084" width="1.42578125" style="189" customWidth="1"/>
    <col min="3085" max="3328" width="9.140625" style="189"/>
    <col min="3329" max="3329" width="2.28515625" style="189" customWidth="1"/>
    <col min="3330" max="3330" width="0" style="189" hidden="1" customWidth="1"/>
    <col min="3331" max="3331" width="11.7109375" style="189" customWidth="1"/>
    <col min="3332" max="3332" width="6.5703125" style="189" customWidth="1"/>
    <col min="3333" max="3333" width="56" style="189" customWidth="1"/>
    <col min="3334" max="3334" width="17.42578125" style="189" customWidth="1"/>
    <col min="3335" max="3335" width="1.7109375" style="189" customWidth="1"/>
    <col min="3336" max="3336" width="14.85546875" style="189" customWidth="1"/>
    <col min="3337" max="3337" width="42.42578125" style="189" customWidth="1"/>
    <col min="3338" max="3338" width="5" style="189" customWidth="1"/>
    <col min="3339" max="3339" width="0.85546875" style="189" customWidth="1"/>
    <col min="3340" max="3340" width="1.42578125" style="189" customWidth="1"/>
    <col min="3341" max="3584" width="9.140625" style="189"/>
    <col min="3585" max="3585" width="2.28515625" style="189" customWidth="1"/>
    <col min="3586" max="3586" width="0" style="189" hidden="1" customWidth="1"/>
    <col min="3587" max="3587" width="11.7109375" style="189" customWidth="1"/>
    <col min="3588" max="3588" width="6.5703125" style="189" customWidth="1"/>
    <col min="3589" max="3589" width="56" style="189" customWidth="1"/>
    <col min="3590" max="3590" width="17.42578125" style="189" customWidth="1"/>
    <col min="3591" max="3591" width="1.7109375" style="189" customWidth="1"/>
    <col min="3592" max="3592" width="14.85546875" style="189" customWidth="1"/>
    <col min="3593" max="3593" width="42.42578125" style="189" customWidth="1"/>
    <col min="3594" max="3594" width="5" style="189" customWidth="1"/>
    <col min="3595" max="3595" width="0.85546875" style="189" customWidth="1"/>
    <col min="3596" max="3596" width="1.42578125" style="189" customWidth="1"/>
    <col min="3597" max="3840" width="9.140625" style="189"/>
    <col min="3841" max="3841" width="2.28515625" style="189" customWidth="1"/>
    <col min="3842" max="3842" width="0" style="189" hidden="1" customWidth="1"/>
    <col min="3843" max="3843" width="11.7109375" style="189" customWidth="1"/>
    <col min="3844" max="3844" width="6.5703125" style="189" customWidth="1"/>
    <col min="3845" max="3845" width="56" style="189" customWidth="1"/>
    <col min="3846" max="3846" width="17.42578125" style="189" customWidth="1"/>
    <col min="3847" max="3847" width="1.7109375" style="189" customWidth="1"/>
    <col min="3848" max="3848" width="14.85546875" style="189" customWidth="1"/>
    <col min="3849" max="3849" width="42.42578125" style="189" customWidth="1"/>
    <col min="3850" max="3850" width="5" style="189" customWidth="1"/>
    <col min="3851" max="3851" width="0.85546875" style="189" customWidth="1"/>
    <col min="3852" max="3852" width="1.42578125" style="189" customWidth="1"/>
    <col min="3853" max="4096" width="9.140625" style="189"/>
    <col min="4097" max="4097" width="2.28515625" style="189" customWidth="1"/>
    <col min="4098" max="4098" width="0" style="189" hidden="1" customWidth="1"/>
    <col min="4099" max="4099" width="11.7109375" style="189" customWidth="1"/>
    <col min="4100" max="4100" width="6.5703125" style="189" customWidth="1"/>
    <col min="4101" max="4101" width="56" style="189" customWidth="1"/>
    <col min="4102" max="4102" width="17.42578125" style="189" customWidth="1"/>
    <col min="4103" max="4103" width="1.7109375" style="189" customWidth="1"/>
    <col min="4104" max="4104" width="14.85546875" style="189" customWidth="1"/>
    <col min="4105" max="4105" width="42.42578125" style="189" customWidth="1"/>
    <col min="4106" max="4106" width="5" style="189" customWidth="1"/>
    <col min="4107" max="4107" width="0.85546875" style="189" customWidth="1"/>
    <col min="4108" max="4108" width="1.42578125" style="189" customWidth="1"/>
    <col min="4109" max="4352" width="9.140625" style="189"/>
    <col min="4353" max="4353" width="2.28515625" style="189" customWidth="1"/>
    <col min="4354" max="4354" width="0" style="189" hidden="1" customWidth="1"/>
    <col min="4355" max="4355" width="11.7109375" style="189" customWidth="1"/>
    <col min="4356" max="4356" width="6.5703125" style="189" customWidth="1"/>
    <col min="4357" max="4357" width="56" style="189" customWidth="1"/>
    <col min="4358" max="4358" width="17.42578125" style="189" customWidth="1"/>
    <col min="4359" max="4359" width="1.7109375" style="189" customWidth="1"/>
    <col min="4360" max="4360" width="14.85546875" style="189" customWidth="1"/>
    <col min="4361" max="4361" width="42.42578125" style="189" customWidth="1"/>
    <col min="4362" max="4362" width="5" style="189" customWidth="1"/>
    <col min="4363" max="4363" width="0.85546875" style="189" customWidth="1"/>
    <col min="4364" max="4364" width="1.42578125" style="189" customWidth="1"/>
    <col min="4365" max="4608" width="9.140625" style="189"/>
    <col min="4609" max="4609" width="2.28515625" style="189" customWidth="1"/>
    <col min="4610" max="4610" width="0" style="189" hidden="1" customWidth="1"/>
    <col min="4611" max="4611" width="11.7109375" style="189" customWidth="1"/>
    <col min="4612" max="4612" width="6.5703125" style="189" customWidth="1"/>
    <col min="4613" max="4613" width="56" style="189" customWidth="1"/>
    <col min="4614" max="4614" width="17.42578125" style="189" customWidth="1"/>
    <col min="4615" max="4615" width="1.7109375" style="189" customWidth="1"/>
    <col min="4616" max="4616" width="14.85546875" style="189" customWidth="1"/>
    <col min="4617" max="4617" width="42.42578125" style="189" customWidth="1"/>
    <col min="4618" max="4618" width="5" style="189" customWidth="1"/>
    <col min="4619" max="4619" width="0.85546875" style="189" customWidth="1"/>
    <col min="4620" max="4620" width="1.42578125" style="189" customWidth="1"/>
    <col min="4621" max="4864" width="9.140625" style="189"/>
    <col min="4865" max="4865" width="2.28515625" style="189" customWidth="1"/>
    <col min="4866" max="4866" width="0" style="189" hidden="1" customWidth="1"/>
    <col min="4867" max="4867" width="11.7109375" style="189" customWidth="1"/>
    <col min="4868" max="4868" width="6.5703125" style="189" customWidth="1"/>
    <col min="4869" max="4869" width="56" style="189" customWidth="1"/>
    <col min="4870" max="4870" width="17.42578125" style="189" customWidth="1"/>
    <col min="4871" max="4871" width="1.7109375" style="189" customWidth="1"/>
    <col min="4872" max="4872" width="14.85546875" style="189" customWidth="1"/>
    <col min="4873" max="4873" width="42.42578125" style="189" customWidth="1"/>
    <col min="4874" max="4874" width="5" style="189" customWidth="1"/>
    <col min="4875" max="4875" width="0.85546875" style="189" customWidth="1"/>
    <col min="4876" max="4876" width="1.42578125" style="189" customWidth="1"/>
    <col min="4877" max="5120" width="9.140625" style="189"/>
    <col min="5121" max="5121" width="2.28515625" style="189" customWidth="1"/>
    <col min="5122" max="5122" width="0" style="189" hidden="1" customWidth="1"/>
    <col min="5123" max="5123" width="11.7109375" style="189" customWidth="1"/>
    <col min="5124" max="5124" width="6.5703125" style="189" customWidth="1"/>
    <col min="5125" max="5125" width="56" style="189" customWidth="1"/>
    <col min="5126" max="5126" width="17.42578125" style="189" customWidth="1"/>
    <col min="5127" max="5127" width="1.7109375" style="189" customWidth="1"/>
    <col min="5128" max="5128" width="14.85546875" style="189" customWidth="1"/>
    <col min="5129" max="5129" width="42.42578125" style="189" customWidth="1"/>
    <col min="5130" max="5130" width="5" style="189" customWidth="1"/>
    <col min="5131" max="5131" width="0.85546875" style="189" customWidth="1"/>
    <col min="5132" max="5132" width="1.42578125" style="189" customWidth="1"/>
    <col min="5133" max="5376" width="9.140625" style="189"/>
    <col min="5377" max="5377" width="2.28515625" style="189" customWidth="1"/>
    <col min="5378" max="5378" width="0" style="189" hidden="1" customWidth="1"/>
    <col min="5379" max="5379" width="11.7109375" style="189" customWidth="1"/>
    <col min="5380" max="5380" width="6.5703125" style="189" customWidth="1"/>
    <col min="5381" max="5381" width="56" style="189" customWidth="1"/>
    <col min="5382" max="5382" width="17.42578125" style="189" customWidth="1"/>
    <col min="5383" max="5383" width="1.7109375" style="189" customWidth="1"/>
    <col min="5384" max="5384" width="14.85546875" style="189" customWidth="1"/>
    <col min="5385" max="5385" width="42.42578125" style="189" customWidth="1"/>
    <col min="5386" max="5386" width="5" style="189" customWidth="1"/>
    <col min="5387" max="5387" width="0.85546875" style="189" customWidth="1"/>
    <col min="5388" max="5388" width="1.42578125" style="189" customWidth="1"/>
    <col min="5389" max="5632" width="9.140625" style="189"/>
    <col min="5633" max="5633" width="2.28515625" style="189" customWidth="1"/>
    <col min="5634" max="5634" width="0" style="189" hidden="1" customWidth="1"/>
    <col min="5635" max="5635" width="11.7109375" style="189" customWidth="1"/>
    <col min="5636" max="5636" width="6.5703125" style="189" customWidth="1"/>
    <col min="5637" max="5637" width="56" style="189" customWidth="1"/>
    <col min="5638" max="5638" width="17.42578125" style="189" customWidth="1"/>
    <col min="5639" max="5639" width="1.7109375" style="189" customWidth="1"/>
    <col min="5640" max="5640" width="14.85546875" style="189" customWidth="1"/>
    <col min="5641" max="5641" width="42.42578125" style="189" customWidth="1"/>
    <col min="5642" max="5642" width="5" style="189" customWidth="1"/>
    <col min="5643" max="5643" width="0.85546875" style="189" customWidth="1"/>
    <col min="5644" max="5644" width="1.42578125" style="189" customWidth="1"/>
    <col min="5645" max="5888" width="9.140625" style="189"/>
    <col min="5889" max="5889" width="2.28515625" style="189" customWidth="1"/>
    <col min="5890" max="5890" width="0" style="189" hidden="1" customWidth="1"/>
    <col min="5891" max="5891" width="11.7109375" style="189" customWidth="1"/>
    <col min="5892" max="5892" width="6.5703125" style="189" customWidth="1"/>
    <col min="5893" max="5893" width="56" style="189" customWidth="1"/>
    <col min="5894" max="5894" width="17.42578125" style="189" customWidth="1"/>
    <col min="5895" max="5895" width="1.7109375" style="189" customWidth="1"/>
    <col min="5896" max="5896" width="14.85546875" style="189" customWidth="1"/>
    <col min="5897" max="5897" width="42.42578125" style="189" customWidth="1"/>
    <col min="5898" max="5898" width="5" style="189" customWidth="1"/>
    <col min="5899" max="5899" width="0.85546875" style="189" customWidth="1"/>
    <col min="5900" max="5900" width="1.42578125" style="189" customWidth="1"/>
    <col min="5901" max="6144" width="9.140625" style="189"/>
    <col min="6145" max="6145" width="2.28515625" style="189" customWidth="1"/>
    <col min="6146" max="6146" width="0" style="189" hidden="1" customWidth="1"/>
    <col min="6147" max="6147" width="11.7109375" style="189" customWidth="1"/>
    <col min="6148" max="6148" width="6.5703125" style="189" customWidth="1"/>
    <col min="6149" max="6149" width="56" style="189" customWidth="1"/>
    <col min="6150" max="6150" width="17.42578125" style="189" customWidth="1"/>
    <col min="6151" max="6151" width="1.7109375" style="189" customWidth="1"/>
    <col min="6152" max="6152" width="14.85546875" style="189" customWidth="1"/>
    <col min="6153" max="6153" width="42.42578125" style="189" customWidth="1"/>
    <col min="6154" max="6154" width="5" style="189" customWidth="1"/>
    <col min="6155" max="6155" width="0.85546875" style="189" customWidth="1"/>
    <col min="6156" max="6156" width="1.42578125" style="189" customWidth="1"/>
    <col min="6157" max="6400" width="9.140625" style="189"/>
    <col min="6401" max="6401" width="2.28515625" style="189" customWidth="1"/>
    <col min="6402" max="6402" width="0" style="189" hidden="1" customWidth="1"/>
    <col min="6403" max="6403" width="11.7109375" style="189" customWidth="1"/>
    <col min="6404" max="6404" width="6.5703125" style="189" customWidth="1"/>
    <col min="6405" max="6405" width="56" style="189" customWidth="1"/>
    <col min="6406" max="6406" width="17.42578125" style="189" customWidth="1"/>
    <col min="6407" max="6407" width="1.7109375" style="189" customWidth="1"/>
    <col min="6408" max="6408" width="14.85546875" style="189" customWidth="1"/>
    <col min="6409" max="6409" width="42.42578125" style="189" customWidth="1"/>
    <col min="6410" max="6410" width="5" style="189" customWidth="1"/>
    <col min="6411" max="6411" width="0.85546875" style="189" customWidth="1"/>
    <col min="6412" max="6412" width="1.42578125" style="189" customWidth="1"/>
    <col min="6413" max="6656" width="9.140625" style="189"/>
    <col min="6657" max="6657" width="2.28515625" style="189" customWidth="1"/>
    <col min="6658" max="6658" width="0" style="189" hidden="1" customWidth="1"/>
    <col min="6659" max="6659" width="11.7109375" style="189" customWidth="1"/>
    <col min="6660" max="6660" width="6.5703125" style="189" customWidth="1"/>
    <col min="6661" max="6661" width="56" style="189" customWidth="1"/>
    <col min="6662" max="6662" width="17.42578125" style="189" customWidth="1"/>
    <col min="6663" max="6663" width="1.7109375" style="189" customWidth="1"/>
    <col min="6664" max="6664" width="14.85546875" style="189" customWidth="1"/>
    <col min="6665" max="6665" width="42.42578125" style="189" customWidth="1"/>
    <col min="6666" max="6666" width="5" style="189" customWidth="1"/>
    <col min="6667" max="6667" width="0.85546875" style="189" customWidth="1"/>
    <col min="6668" max="6668" width="1.42578125" style="189" customWidth="1"/>
    <col min="6669" max="6912" width="9.140625" style="189"/>
    <col min="6913" max="6913" width="2.28515625" style="189" customWidth="1"/>
    <col min="6914" max="6914" width="0" style="189" hidden="1" customWidth="1"/>
    <col min="6915" max="6915" width="11.7109375" style="189" customWidth="1"/>
    <col min="6916" max="6916" width="6.5703125" style="189" customWidth="1"/>
    <col min="6917" max="6917" width="56" style="189" customWidth="1"/>
    <col min="6918" max="6918" width="17.42578125" style="189" customWidth="1"/>
    <col min="6919" max="6919" width="1.7109375" style="189" customWidth="1"/>
    <col min="6920" max="6920" width="14.85546875" style="189" customWidth="1"/>
    <col min="6921" max="6921" width="42.42578125" style="189" customWidth="1"/>
    <col min="6922" max="6922" width="5" style="189" customWidth="1"/>
    <col min="6923" max="6923" width="0.85546875" style="189" customWidth="1"/>
    <col min="6924" max="6924" width="1.42578125" style="189" customWidth="1"/>
    <col min="6925" max="7168" width="9.140625" style="189"/>
    <col min="7169" max="7169" width="2.28515625" style="189" customWidth="1"/>
    <col min="7170" max="7170" width="0" style="189" hidden="1" customWidth="1"/>
    <col min="7171" max="7171" width="11.7109375" style="189" customWidth="1"/>
    <col min="7172" max="7172" width="6.5703125" style="189" customWidth="1"/>
    <col min="7173" max="7173" width="56" style="189" customWidth="1"/>
    <col min="7174" max="7174" width="17.42578125" style="189" customWidth="1"/>
    <col min="7175" max="7175" width="1.7109375" style="189" customWidth="1"/>
    <col min="7176" max="7176" width="14.85546875" style="189" customWidth="1"/>
    <col min="7177" max="7177" width="42.42578125" style="189" customWidth="1"/>
    <col min="7178" max="7178" width="5" style="189" customWidth="1"/>
    <col min="7179" max="7179" width="0.85546875" style="189" customWidth="1"/>
    <col min="7180" max="7180" width="1.42578125" style="189" customWidth="1"/>
    <col min="7181" max="7424" width="9.140625" style="189"/>
    <col min="7425" max="7425" width="2.28515625" style="189" customWidth="1"/>
    <col min="7426" max="7426" width="0" style="189" hidden="1" customWidth="1"/>
    <col min="7427" max="7427" width="11.7109375" style="189" customWidth="1"/>
    <col min="7428" max="7428" width="6.5703125" style="189" customWidth="1"/>
    <col min="7429" max="7429" width="56" style="189" customWidth="1"/>
    <col min="7430" max="7430" width="17.42578125" style="189" customWidth="1"/>
    <col min="7431" max="7431" width="1.7109375" style="189" customWidth="1"/>
    <col min="7432" max="7432" width="14.85546875" style="189" customWidth="1"/>
    <col min="7433" max="7433" width="42.42578125" style="189" customWidth="1"/>
    <col min="7434" max="7434" width="5" style="189" customWidth="1"/>
    <col min="7435" max="7435" width="0.85546875" style="189" customWidth="1"/>
    <col min="7436" max="7436" width="1.42578125" style="189" customWidth="1"/>
    <col min="7437" max="7680" width="9.140625" style="189"/>
    <col min="7681" max="7681" width="2.28515625" style="189" customWidth="1"/>
    <col min="7682" max="7682" width="0" style="189" hidden="1" customWidth="1"/>
    <col min="7683" max="7683" width="11.7109375" style="189" customWidth="1"/>
    <col min="7684" max="7684" width="6.5703125" style="189" customWidth="1"/>
    <col min="7685" max="7685" width="56" style="189" customWidth="1"/>
    <col min="7686" max="7686" width="17.42578125" style="189" customWidth="1"/>
    <col min="7687" max="7687" width="1.7109375" style="189" customWidth="1"/>
    <col min="7688" max="7688" width="14.85546875" style="189" customWidth="1"/>
    <col min="7689" max="7689" width="42.42578125" style="189" customWidth="1"/>
    <col min="7690" max="7690" width="5" style="189" customWidth="1"/>
    <col min="7691" max="7691" width="0.85546875" style="189" customWidth="1"/>
    <col min="7692" max="7692" width="1.42578125" style="189" customWidth="1"/>
    <col min="7693" max="7936" width="9.140625" style="189"/>
    <col min="7937" max="7937" width="2.28515625" style="189" customWidth="1"/>
    <col min="7938" max="7938" width="0" style="189" hidden="1" customWidth="1"/>
    <col min="7939" max="7939" width="11.7109375" style="189" customWidth="1"/>
    <col min="7940" max="7940" width="6.5703125" style="189" customWidth="1"/>
    <col min="7941" max="7941" width="56" style="189" customWidth="1"/>
    <col min="7942" max="7942" width="17.42578125" style="189" customWidth="1"/>
    <col min="7943" max="7943" width="1.7109375" style="189" customWidth="1"/>
    <col min="7944" max="7944" width="14.85546875" style="189" customWidth="1"/>
    <col min="7945" max="7945" width="42.42578125" style="189" customWidth="1"/>
    <col min="7946" max="7946" width="5" style="189" customWidth="1"/>
    <col min="7947" max="7947" width="0.85546875" style="189" customWidth="1"/>
    <col min="7948" max="7948" width="1.42578125" style="189" customWidth="1"/>
    <col min="7949" max="8192" width="9.140625" style="189"/>
    <col min="8193" max="8193" width="2.28515625" style="189" customWidth="1"/>
    <col min="8194" max="8194" width="0" style="189" hidden="1" customWidth="1"/>
    <col min="8195" max="8195" width="11.7109375" style="189" customWidth="1"/>
    <col min="8196" max="8196" width="6.5703125" style="189" customWidth="1"/>
    <col min="8197" max="8197" width="56" style="189" customWidth="1"/>
    <col min="8198" max="8198" width="17.42578125" style="189" customWidth="1"/>
    <col min="8199" max="8199" width="1.7109375" style="189" customWidth="1"/>
    <col min="8200" max="8200" width="14.85546875" style="189" customWidth="1"/>
    <col min="8201" max="8201" width="42.42578125" style="189" customWidth="1"/>
    <col min="8202" max="8202" width="5" style="189" customWidth="1"/>
    <col min="8203" max="8203" width="0.85546875" style="189" customWidth="1"/>
    <col min="8204" max="8204" width="1.42578125" style="189" customWidth="1"/>
    <col min="8205" max="8448" width="9.140625" style="189"/>
    <col min="8449" max="8449" width="2.28515625" style="189" customWidth="1"/>
    <col min="8450" max="8450" width="0" style="189" hidden="1" customWidth="1"/>
    <col min="8451" max="8451" width="11.7109375" style="189" customWidth="1"/>
    <col min="8452" max="8452" width="6.5703125" style="189" customWidth="1"/>
    <col min="8453" max="8453" width="56" style="189" customWidth="1"/>
    <col min="8454" max="8454" width="17.42578125" style="189" customWidth="1"/>
    <col min="8455" max="8455" width="1.7109375" style="189" customWidth="1"/>
    <col min="8456" max="8456" width="14.85546875" style="189" customWidth="1"/>
    <col min="8457" max="8457" width="42.42578125" style="189" customWidth="1"/>
    <col min="8458" max="8458" width="5" style="189" customWidth="1"/>
    <col min="8459" max="8459" width="0.85546875" style="189" customWidth="1"/>
    <col min="8460" max="8460" width="1.42578125" style="189" customWidth="1"/>
    <col min="8461" max="8704" width="9.140625" style="189"/>
    <col min="8705" max="8705" width="2.28515625" style="189" customWidth="1"/>
    <col min="8706" max="8706" width="0" style="189" hidden="1" customWidth="1"/>
    <col min="8707" max="8707" width="11.7109375" style="189" customWidth="1"/>
    <col min="8708" max="8708" width="6.5703125" style="189" customWidth="1"/>
    <col min="8709" max="8709" width="56" style="189" customWidth="1"/>
    <col min="8710" max="8710" width="17.42578125" style="189" customWidth="1"/>
    <col min="8711" max="8711" width="1.7109375" style="189" customWidth="1"/>
    <col min="8712" max="8712" width="14.85546875" style="189" customWidth="1"/>
    <col min="8713" max="8713" width="42.42578125" style="189" customWidth="1"/>
    <col min="8714" max="8714" width="5" style="189" customWidth="1"/>
    <col min="8715" max="8715" width="0.85546875" style="189" customWidth="1"/>
    <col min="8716" max="8716" width="1.42578125" style="189" customWidth="1"/>
    <col min="8717" max="8960" width="9.140625" style="189"/>
    <col min="8961" max="8961" width="2.28515625" style="189" customWidth="1"/>
    <col min="8962" max="8962" width="0" style="189" hidden="1" customWidth="1"/>
    <col min="8963" max="8963" width="11.7109375" style="189" customWidth="1"/>
    <col min="8964" max="8964" width="6.5703125" style="189" customWidth="1"/>
    <col min="8965" max="8965" width="56" style="189" customWidth="1"/>
    <col min="8966" max="8966" width="17.42578125" style="189" customWidth="1"/>
    <col min="8967" max="8967" width="1.7109375" style="189" customWidth="1"/>
    <col min="8968" max="8968" width="14.85546875" style="189" customWidth="1"/>
    <col min="8969" max="8969" width="42.42578125" style="189" customWidth="1"/>
    <col min="8970" max="8970" width="5" style="189" customWidth="1"/>
    <col min="8971" max="8971" width="0.85546875" style="189" customWidth="1"/>
    <col min="8972" max="8972" width="1.42578125" style="189" customWidth="1"/>
    <col min="8973" max="9216" width="9.140625" style="189"/>
    <col min="9217" max="9217" width="2.28515625" style="189" customWidth="1"/>
    <col min="9218" max="9218" width="0" style="189" hidden="1" customWidth="1"/>
    <col min="9219" max="9219" width="11.7109375" style="189" customWidth="1"/>
    <col min="9220" max="9220" width="6.5703125" style="189" customWidth="1"/>
    <col min="9221" max="9221" width="56" style="189" customWidth="1"/>
    <col min="9222" max="9222" width="17.42578125" style="189" customWidth="1"/>
    <col min="9223" max="9223" width="1.7109375" style="189" customWidth="1"/>
    <col min="9224" max="9224" width="14.85546875" style="189" customWidth="1"/>
    <col min="9225" max="9225" width="42.42578125" style="189" customWidth="1"/>
    <col min="9226" max="9226" width="5" style="189" customWidth="1"/>
    <col min="9227" max="9227" width="0.85546875" style="189" customWidth="1"/>
    <col min="9228" max="9228" width="1.42578125" style="189" customWidth="1"/>
    <col min="9229" max="9472" width="9.140625" style="189"/>
    <col min="9473" max="9473" width="2.28515625" style="189" customWidth="1"/>
    <col min="9474" max="9474" width="0" style="189" hidden="1" customWidth="1"/>
    <col min="9475" max="9475" width="11.7109375" style="189" customWidth="1"/>
    <col min="9476" max="9476" width="6.5703125" style="189" customWidth="1"/>
    <col min="9477" max="9477" width="56" style="189" customWidth="1"/>
    <col min="9478" max="9478" width="17.42578125" style="189" customWidth="1"/>
    <col min="9479" max="9479" width="1.7109375" style="189" customWidth="1"/>
    <col min="9480" max="9480" width="14.85546875" style="189" customWidth="1"/>
    <col min="9481" max="9481" width="42.42578125" style="189" customWidth="1"/>
    <col min="9482" max="9482" width="5" style="189" customWidth="1"/>
    <col min="9483" max="9483" width="0.85546875" style="189" customWidth="1"/>
    <col min="9484" max="9484" width="1.42578125" style="189" customWidth="1"/>
    <col min="9485" max="9728" width="9.140625" style="189"/>
    <col min="9729" max="9729" width="2.28515625" style="189" customWidth="1"/>
    <col min="9730" max="9730" width="0" style="189" hidden="1" customWidth="1"/>
    <col min="9731" max="9731" width="11.7109375" style="189" customWidth="1"/>
    <col min="9732" max="9732" width="6.5703125" style="189" customWidth="1"/>
    <col min="9733" max="9733" width="56" style="189" customWidth="1"/>
    <col min="9734" max="9734" width="17.42578125" style="189" customWidth="1"/>
    <col min="9735" max="9735" width="1.7109375" style="189" customWidth="1"/>
    <col min="9736" max="9736" width="14.85546875" style="189" customWidth="1"/>
    <col min="9737" max="9737" width="42.42578125" style="189" customWidth="1"/>
    <col min="9738" max="9738" width="5" style="189" customWidth="1"/>
    <col min="9739" max="9739" width="0.85546875" style="189" customWidth="1"/>
    <col min="9740" max="9740" width="1.42578125" style="189" customWidth="1"/>
    <col min="9741" max="9984" width="9.140625" style="189"/>
    <col min="9985" max="9985" width="2.28515625" style="189" customWidth="1"/>
    <col min="9986" max="9986" width="0" style="189" hidden="1" customWidth="1"/>
    <col min="9987" max="9987" width="11.7109375" style="189" customWidth="1"/>
    <col min="9988" max="9988" width="6.5703125" style="189" customWidth="1"/>
    <col min="9989" max="9989" width="56" style="189" customWidth="1"/>
    <col min="9990" max="9990" width="17.42578125" style="189" customWidth="1"/>
    <col min="9991" max="9991" width="1.7109375" style="189" customWidth="1"/>
    <col min="9992" max="9992" width="14.85546875" style="189" customWidth="1"/>
    <col min="9993" max="9993" width="42.42578125" style="189" customWidth="1"/>
    <col min="9994" max="9994" width="5" style="189" customWidth="1"/>
    <col min="9995" max="9995" width="0.85546875" style="189" customWidth="1"/>
    <col min="9996" max="9996" width="1.42578125" style="189" customWidth="1"/>
    <col min="9997" max="10240" width="9.140625" style="189"/>
    <col min="10241" max="10241" width="2.28515625" style="189" customWidth="1"/>
    <col min="10242" max="10242" width="0" style="189" hidden="1" customWidth="1"/>
    <col min="10243" max="10243" width="11.7109375" style="189" customWidth="1"/>
    <col min="10244" max="10244" width="6.5703125" style="189" customWidth="1"/>
    <col min="10245" max="10245" width="56" style="189" customWidth="1"/>
    <col min="10246" max="10246" width="17.42578125" style="189" customWidth="1"/>
    <col min="10247" max="10247" width="1.7109375" style="189" customWidth="1"/>
    <col min="10248" max="10248" width="14.85546875" style="189" customWidth="1"/>
    <col min="10249" max="10249" width="42.42578125" style="189" customWidth="1"/>
    <col min="10250" max="10250" width="5" style="189" customWidth="1"/>
    <col min="10251" max="10251" width="0.85546875" style="189" customWidth="1"/>
    <col min="10252" max="10252" width="1.42578125" style="189" customWidth="1"/>
    <col min="10253" max="10496" width="9.140625" style="189"/>
    <col min="10497" max="10497" width="2.28515625" style="189" customWidth="1"/>
    <col min="10498" max="10498" width="0" style="189" hidden="1" customWidth="1"/>
    <col min="10499" max="10499" width="11.7109375" style="189" customWidth="1"/>
    <col min="10500" max="10500" width="6.5703125" style="189" customWidth="1"/>
    <col min="10501" max="10501" width="56" style="189" customWidth="1"/>
    <col min="10502" max="10502" width="17.42578125" style="189" customWidth="1"/>
    <col min="10503" max="10503" width="1.7109375" style="189" customWidth="1"/>
    <col min="10504" max="10504" width="14.85546875" style="189" customWidth="1"/>
    <col min="10505" max="10505" width="42.42578125" style="189" customWidth="1"/>
    <col min="10506" max="10506" width="5" style="189" customWidth="1"/>
    <col min="10507" max="10507" width="0.85546875" style="189" customWidth="1"/>
    <col min="10508" max="10508" width="1.42578125" style="189" customWidth="1"/>
    <col min="10509" max="10752" width="9.140625" style="189"/>
    <col min="10753" max="10753" width="2.28515625" style="189" customWidth="1"/>
    <col min="10754" max="10754" width="0" style="189" hidden="1" customWidth="1"/>
    <col min="10755" max="10755" width="11.7109375" style="189" customWidth="1"/>
    <col min="10756" max="10756" width="6.5703125" style="189" customWidth="1"/>
    <col min="10757" max="10757" width="56" style="189" customWidth="1"/>
    <col min="10758" max="10758" width="17.42578125" style="189" customWidth="1"/>
    <col min="10759" max="10759" width="1.7109375" style="189" customWidth="1"/>
    <col min="10760" max="10760" width="14.85546875" style="189" customWidth="1"/>
    <col min="10761" max="10761" width="42.42578125" style="189" customWidth="1"/>
    <col min="10762" max="10762" width="5" style="189" customWidth="1"/>
    <col min="10763" max="10763" width="0.85546875" style="189" customWidth="1"/>
    <col min="10764" max="10764" width="1.42578125" style="189" customWidth="1"/>
    <col min="10765" max="11008" width="9.140625" style="189"/>
    <col min="11009" max="11009" width="2.28515625" style="189" customWidth="1"/>
    <col min="11010" max="11010" width="0" style="189" hidden="1" customWidth="1"/>
    <col min="11011" max="11011" width="11.7109375" style="189" customWidth="1"/>
    <col min="11012" max="11012" width="6.5703125" style="189" customWidth="1"/>
    <col min="11013" max="11013" width="56" style="189" customWidth="1"/>
    <col min="11014" max="11014" width="17.42578125" style="189" customWidth="1"/>
    <col min="11015" max="11015" width="1.7109375" style="189" customWidth="1"/>
    <col min="11016" max="11016" width="14.85546875" style="189" customWidth="1"/>
    <col min="11017" max="11017" width="42.42578125" style="189" customWidth="1"/>
    <col min="11018" max="11018" width="5" style="189" customWidth="1"/>
    <col min="11019" max="11019" width="0.85546875" style="189" customWidth="1"/>
    <col min="11020" max="11020" width="1.42578125" style="189" customWidth="1"/>
    <col min="11021" max="11264" width="9.140625" style="189"/>
    <col min="11265" max="11265" width="2.28515625" style="189" customWidth="1"/>
    <col min="11266" max="11266" width="0" style="189" hidden="1" customWidth="1"/>
    <col min="11267" max="11267" width="11.7109375" style="189" customWidth="1"/>
    <col min="11268" max="11268" width="6.5703125" style="189" customWidth="1"/>
    <col min="11269" max="11269" width="56" style="189" customWidth="1"/>
    <col min="11270" max="11270" width="17.42578125" style="189" customWidth="1"/>
    <col min="11271" max="11271" width="1.7109375" style="189" customWidth="1"/>
    <col min="11272" max="11272" width="14.85546875" style="189" customWidth="1"/>
    <col min="11273" max="11273" width="42.42578125" style="189" customWidth="1"/>
    <col min="11274" max="11274" width="5" style="189" customWidth="1"/>
    <col min="11275" max="11275" width="0.85546875" style="189" customWidth="1"/>
    <col min="11276" max="11276" width="1.42578125" style="189" customWidth="1"/>
    <col min="11277" max="11520" width="9.140625" style="189"/>
    <col min="11521" max="11521" width="2.28515625" style="189" customWidth="1"/>
    <col min="11522" max="11522" width="0" style="189" hidden="1" customWidth="1"/>
    <col min="11523" max="11523" width="11.7109375" style="189" customWidth="1"/>
    <col min="11524" max="11524" width="6.5703125" style="189" customWidth="1"/>
    <col min="11525" max="11525" width="56" style="189" customWidth="1"/>
    <col min="11526" max="11526" width="17.42578125" style="189" customWidth="1"/>
    <col min="11527" max="11527" width="1.7109375" style="189" customWidth="1"/>
    <col min="11528" max="11528" width="14.85546875" style="189" customWidth="1"/>
    <col min="11529" max="11529" width="42.42578125" style="189" customWidth="1"/>
    <col min="11530" max="11530" width="5" style="189" customWidth="1"/>
    <col min="11531" max="11531" width="0.85546875" style="189" customWidth="1"/>
    <col min="11532" max="11532" width="1.42578125" style="189" customWidth="1"/>
    <col min="11533" max="11776" width="9.140625" style="189"/>
    <col min="11777" max="11777" width="2.28515625" style="189" customWidth="1"/>
    <col min="11778" max="11778" width="0" style="189" hidden="1" customWidth="1"/>
    <col min="11779" max="11779" width="11.7109375" style="189" customWidth="1"/>
    <col min="11780" max="11780" width="6.5703125" style="189" customWidth="1"/>
    <col min="11781" max="11781" width="56" style="189" customWidth="1"/>
    <col min="11782" max="11782" width="17.42578125" style="189" customWidth="1"/>
    <col min="11783" max="11783" width="1.7109375" style="189" customWidth="1"/>
    <col min="11784" max="11784" width="14.85546875" style="189" customWidth="1"/>
    <col min="11785" max="11785" width="42.42578125" style="189" customWidth="1"/>
    <col min="11786" max="11786" width="5" style="189" customWidth="1"/>
    <col min="11787" max="11787" width="0.85546875" style="189" customWidth="1"/>
    <col min="11788" max="11788" width="1.42578125" style="189" customWidth="1"/>
    <col min="11789" max="12032" width="9.140625" style="189"/>
    <col min="12033" max="12033" width="2.28515625" style="189" customWidth="1"/>
    <col min="12034" max="12034" width="0" style="189" hidden="1" customWidth="1"/>
    <col min="12035" max="12035" width="11.7109375" style="189" customWidth="1"/>
    <col min="12036" max="12036" width="6.5703125" style="189" customWidth="1"/>
    <col min="12037" max="12037" width="56" style="189" customWidth="1"/>
    <col min="12038" max="12038" width="17.42578125" style="189" customWidth="1"/>
    <col min="12039" max="12039" width="1.7109375" style="189" customWidth="1"/>
    <col min="12040" max="12040" width="14.85546875" style="189" customWidth="1"/>
    <col min="12041" max="12041" width="42.42578125" style="189" customWidth="1"/>
    <col min="12042" max="12042" width="5" style="189" customWidth="1"/>
    <col min="12043" max="12043" width="0.85546875" style="189" customWidth="1"/>
    <col min="12044" max="12044" width="1.42578125" style="189" customWidth="1"/>
    <col min="12045" max="12288" width="9.140625" style="189"/>
    <col min="12289" max="12289" width="2.28515625" style="189" customWidth="1"/>
    <col min="12290" max="12290" width="0" style="189" hidden="1" customWidth="1"/>
    <col min="12291" max="12291" width="11.7109375" style="189" customWidth="1"/>
    <col min="12292" max="12292" width="6.5703125" style="189" customWidth="1"/>
    <col min="12293" max="12293" width="56" style="189" customWidth="1"/>
    <col min="12294" max="12294" width="17.42578125" style="189" customWidth="1"/>
    <col min="12295" max="12295" width="1.7109375" style="189" customWidth="1"/>
    <col min="12296" max="12296" width="14.85546875" style="189" customWidth="1"/>
    <col min="12297" max="12297" width="42.42578125" style="189" customWidth="1"/>
    <col min="12298" max="12298" width="5" style="189" customWidth="1"/>
    <col min="12299" max="12299" width="0.85546875" style="189" customWidth="1"/>
    <col min="12300" max="12300" width="1.42578125" style="189" customWidth="1"/>
    <col min="12301" max="12544" width="9.140625" style="189"/>
    <col min="12545" max="12545" width="2.28515625" style="189" customWidth="1"/>
    <col min="12546" max="12546" width="0" style="189" hidden="1" customWidth="1"/>
    <col min="12547" max="12547" width="11.7109375" style="189" customWidth="1"/>
    <col min="12548" max="12548" width="6.5703125" style="189" customWidth="1"/>
    <col min="12549" max="12549" width="56" style="189" customWidth="1"/>
    <col min="12550" max="12550" width="17.42578125" style="189" customWidth="1"/>
    <col min="12551" max="12551" width="1.7109375" style="189" customWidth="1"/>
    <col min="12552" max="12552" width="14.85546875" style="189" customWidth="1"/>
    <col min="12553" max="12553" width="42.42578125" style="189" customWidth="1"/>
    <col min="12554" max="12554" width="5" style="189" customWidth="1"/>
    <col min="12555" max="12555" width="0.85546875" style="189" customWidth="1"/>
    <col min="12556" max="12556" width="1.42578125" style="189" customWidth="1"/>
    <col min="12557" max="12800" width="9.140625" style="189"/>
    <col min="12801" max="12801" width="2.28515625" style="189" customWidth="1"/>
    <col min="12802" max="12802" width="0" style="189" hidden="1" customWidth="1"/>
    <col min="12803" max="12803" width="11.7109375" style="189" customWidth="1"/>
    <col min="12804" max="12804" width="6.5703125" style="189" customWidth="1"/>
    <col min="12805" max="12805" width="56" style="189" customWidth="1"/>
    <col min="12806" max="12806" width="17.42578125" style="189" customWidth="1"/>
    <col min="12807" max="12807" width="1.7109375" style="189" customWidth="1"/>
    <col min="12808" max="12808" width="14.85546875" style="189" customWidth="1"/>
    <col min="12809" max="12809" width="42.42578125" style="189" customWidth="1"/>
    <col min="12810" max="12810" width="5" style="189" customWidth="1"/>
    <col min="12811" max="12811" width="0.85546875" style="189" customWidth="1"/>
    <col min="12812" max="12812" width="1.42578125" style="189" customWidth="1"/>
    <col min="12813" max="13056" width="9.140625" style="189"/>
    <col min="13057" max="13057" width="2.28515625" style="189" customWidth="1"/>
    <col min="13058" max="13058" width="0" style="189" hidden="1" customWidth="1"/>
    <col min="13059" max="13059" width="11.7109375" style="189" customWidth="1"/>
    <col min="13060" max="13060" width="6.5703125" style="189" customWidth="1"/>
    <col min="13061" max="13061" width="56" style="189" customWidth="1"/>
    <col min="13062" max="13062" width="17.42578125" style="189" customWidth="1"/>
    <col min="13063" max="13063" width="1.7109375" style="189" customWidth="1"/>
    <col min="13064" max="13064" width="14.85546875" style="189" customWidth="1"/>
    <col min="13065" max="13065" width="42.42578125" style="189" customWidth="1"/>
    <col min="13066" max="13066" width="5" style="189" customWidth="1"/>
    <col min="13067" max="13067" width="0.85546875" style="189" customWidth="1"/>
    <col min="13068" max="13068" width="1.42578125" style="189" customWidth="1"/>
    <col min="13069" max="13312" width="9.140625" style="189"/>
    <col min="13313" max="13313" width="2.28515625" style="189" customWidth="1"/>
    <col min="13314" max="13314" width="0" style="189" hidden="1" customWidth="1"/>
    <col min="13315" max="13315" width="11.7109375" style="189" customWidth="1"/>
    <col min="13316" max="13316" width="6.5703125" style="189" customWidth="1"/>
    <col min="13317" max="13317" width="56" style="189" customWidth="1"/>
    <col min="13318" max="13318" width="17.42578125" style="189" customWidth="1"/>
    <col min="13319" max="13319" width="1.7109375" style="189" customWidth="1"/>
    <col min="13320" max="13320" width="14.85546875" style="189" customWidth="1"/>
    <col min="13321" max="13321" width="42.42578125" style="189" customWidth="1"/>
    <col min="13322" max="13322" width="5" style="189" customWidth="1"/>
    <col min="13323" max="13323" width="0.85546875" style="189" customWidth="1"/>
    <col min="13324" max="13324" width="1.42578125" style="189" customWidth="1"/>
    <col min="13325" max="13568" width="9.140625" style="189"/>
    <col min="13569" max="13569" width="2.28515625" style="189" customWidth="1"/>
    <col min="13570" max="13570" width="0" style="189" hidden="1" customWidth="1"/>
    <col min="13571" max="13571" width="11.7109375" style="189" customWidth="1"/>
    <col min="13572" max="13572" width="6.5703125" style="189" customWidth="1"/>
    <col min="13573" max="13573" width="56" style="189" customWidth="1"/>
    <col min="13574" max="13574" width="17.42578125" style="189" customWidth="1"/>
    <col min="13575" max="13575" width="1.7109375" style="189" customWidth="1"/>
    <col min="13576" max="13576" width="14.85546875" style="189" customWidth="1"/>
    <col min="13577" max="13577" width="42.42578125" style="189" customWidth="1"/>
    <col min="13578" max="13578" width="5" style="189" customWidth="1"/>
    <col min="13579" max="13579" width="0.85546875" style="189" customWidth="1"/>
    <col min="13580" max="13580" width="1.42578125" style="189" customWidth="1"/>
    <col min="13581" max="13824" width="9.140625" style="189"/>
    <col min="13825" max="13825" width="2.28515625" style="189" customWidth="1"/>
    <col min="13826" max="13826" width="0" style="189" hidden="1" customWidth="1"/>
    <col min="13827" max="13827" width="11.7109375" style="189" customWidth="1"/>
    <col min="13828" max="13828" width="6.5703125" style="189" customWidth="1"/>
    <col min="13829" max="13829" width="56" style="189" customWidth="1"/>
    <col min="13830" max="13830" width="17.42578125" style="189" customWidth="1"/>
    <col min="13831" max="13831" width="1.7109375" style="189" customWidth="1"/>
    <col min="13832" max="13832" width="14.85546875" style="189" customWidth="1"/>
    <col min="13833" max="13833" width="42.42578125" style="189" customWidth="1"/>
    <col min="13834" max="13834" width="5" style="189" customWidth="1"/>
    <col min="13835" max="13835" width="0.85546875" style="189" customWidth="1"/>
    <col min="13836" max="13836" width="1.42578125" style="189" customWidth="1"/>
    <col min="13837" max="14080" width="9.140625" style="189"/>
    <col min="14081" max="14081" width="2.28515625" style="189" customWidth="1"/>
    <col min="14082" max="14082" width="0" style="189" hidden="1" customWidth="1"/>
    <col min="14083" max="14083" width="11.7109375" style="189" customWidth="1"/>
    <col min="14084" max="14084" width="6.5703125" style="189" customWidth="1"/>
    <col min="14085" max="14085" width="56" style="189" customWidth="1"/>
    <col min="14086" max="14086" width="17.42578125" style="189" customWidth="1"/>
    <col min="14087" max="14087" width="1.7109375" style="189" customWidth="1"/>
    <col min="14088" max="14088" width="14.85546875" style="189" customWidth="1"/>
    <col min="14089" max="14089" width="42.42578125" style="189" customWidth="1"/>
    <col min="14090" max="14090" width="5" style="189" customWidth="1"/>
    <col min="14091" max="14091" width="0.85546875" style="189" customWidth="1"/>
    <col min="14092" max="14092" width="1.42578125" style="189" customWidth="1"/>
    <col min="14093" max="14336" width="9.140625" style="189"/>
    <col min="14337" max="14337" width="2.28515625" style="189" customWidth="1"/>
    <col min="14338" max="14338" width="0" style="189" hidden="1" customWidth="1"/>
    <col min="14339" max="14339" width="11.7109375" style="189" customWidth="1"/>
    <col min="14340" max="14340" width="6.5703125" style="189" customWidth="1"/>
    <col min="14341" max="14341" width="56" style="189" customWidth="1"/>
    <col min="14342" max="14342" width="17.42578125" style="189" customWidth="1"/>
    <col min="14343" max="14343" width="1.7109375" style="189" customWidth="1"/>
    <col min="14344" max="14344" width="14.85546875" style="189" customWidth="1"/>
    <col min="14345" max="14345" width="42.42578125" style="189" customWidth="1"/>
    <col min="14346" max="14346" width="5" style="189" customWidth="1"/>
    <col min="14347" max="14347" width="0.85546875" style="189" customWidth="1"/>
    <col min="14348" max="14348" width="1.42578125" style="189" customWidth="1"/>
    <col min="14349" max="14592" width="9.140625" style="189"/>
    <col min="14593" max="14593" width="2.28515625" style="189" customWidth="1"/>
    <col min="14594" max="14594" width="0" style="189" hidden="1" customWidth="1"/>
    <col min="14595" max="14595" width="11.7109375" style="189" customWidth="1"/>
    <col min="14596" max="14596" width="6.5703125" style="189" customWidth="1"/>
    <col min="14597" max="14597" width="56" style="189" customWidth="1"/>
    <col min="14598" max="14598" width="17.42578125" style="189" customWidth="1"/>
    <col min="14599" max="14599" width="1.7109375" style="189" customWidth="1"/>
    <col min="14600" max="14600" width="14.85546875" style="189" customWidth="1"/>
    <col min="14601" max="14601" width="42.42578125" style="189" customWidth="1"/>
    <col min="14602" max="14602" width="5" style="189" customWidth="1"/>
    <col min="14603" max="14603" width="0.85546875" style="189" customWidth="1"/>
    <col min="14604" max="14604" width="1.42578125" style="189" customWidth="1"/>
    <col min="14605" max="14848" width="9.140625" style="189"/>
    <col min="14849" max="14849" width="2.28515625" style="189" customWidth="1"/>
    <col min="14850" max="14850" width="0" style="189" hidden="1" customWidth="1"/>
    <col min="14851" max="14851" width="11.7109375" style="189" customWidth="1"/>
    <col min="14852" max="14852" width="6.5703125" style="189" customWidth="1"/>
    <col min="14853" max="14853" width="56" style="189" customWidth="1"/>
    <col min="14854" max="14854" width="17.42578125" style="189" customWidth="1"/>
    <col min="14855" max="14855" width="1.7109375" style="189" customWidth="1"/>
    <col min="14856" max="14856" width="14.85546875" style="189" customWidth="1"/>
    <col min="14857" max="14857" width="42.42578125" style="189" customWidth="1"/>
    <col min="14858" max="14858" width="5" style="189" customWidth="1"/>
    <col min="14859" max="14859" width="0.85546875" style="189" customWidth="1"/>
    <col min="14860" max="14860" width="1.42578125" style="189" customWidth="1"/>
    <col min="14861" max="15104" width="9.140625" style="189"/>
    <col min="15105" max="15105" width="2.28515625" style="189" customWidth="1"/>
    <col min="15106" max="15106" width="0" style="189" hidden="1" customWidth="1"/>
    <col min="15107" max="15107" width="11.7109375" style="189" customWidth="1"/>
    <col min="15108" max="15108" width="6.5703125" style="189" customWidth="1"/>
    <col min="15109" max="15109" width="56" style="189" customWidth="1"/>
    <col min="15110" max="15110" width="17.42578125" style="189" customWidth="1"/>
    <col min="15111" max="15111" width="1.7109375" style="189" customWidth="1"/>
    <col min="15112" max="15112" width="14.85546875" style="189" customWidth="1"/>
    <col min="15113" max="15113" width="42.42578125" style="189" customWidth="1"/>
    <col min="15114" max="15114" width="5" style="189" customWidth="1"/>
    <col min="15115" max="15115" width="0.85546875" style="189" customWidth="1"/>
    <col min="15116" max="15116" width="1.42578125" style="189" customWidth="1"/>
    <col min="15117" max="15360" width="9.140625" style="189"/>
    <col min="15361" max="15361" width="2.28515625" style="189" customWidth="1"/>
    <col min="15362" max="15362" width="0" style="189" hidden="1" customWidth="1"/>
    <col min="15363" max="15363" width="11.7109375" style="189" customWidth="1"/>
    <col min="15364" max="15364" width="6.5703125" style="189" customWidth="1"/>
    <col min="15365" max="15365" width="56" style="189" customWidth="1"/>
    <col min="15366" max="15366" width="17.42578125" style="189" customWidth="1"/>
    <col min="15367" max="15367" width="1.7109375" style="189" customWidth="1"/>
    <col min="15368" max="15368" width="14.85546875" style="189" customWidth="1"/>
    <col min="15369" max="15369" width="42.42578125" style="189" customWidth="1"/>
    <col min="15370" max="15370" width="5" style="189" customWidth="1"/>
    <col min="15371" max="15371" width="0.85546875" style="189" customWidth="1"/>
    <col min="15372" max="15372" width="1.42578125" style="189" customWidth="1"/>
    <col min="15373" max="15616" width="9.140625" style="189"/>
    <col min="15617" max="15617" width="2.28515625" style="189" customWidth="1"/>
    <col min="15618" max="15618" width="0" style="189" hidden="1" customWidth="1"/>
    <col min="15619" max="15619" width="11.7109375" style="189" customWidth="1"/>
    <col min="15620" max="15620" width="6.5703125" style="189" customWidth="1"/>
    <col min="15621" max="15621" width="56" style="189" customWidth="1"/>
    <col min="15622" max="15622" width="17.42578125" style="189" customWidth="1"/>
    <col min="15623" max="15623" width="1.7109375" style="189" customWidth="1"/>
    <col min="15624" max="15624" width="14.85546875" style="189" customWidth="1"/>
    <col min="15625" max="15625" width="42.42578125" style="189" customWidth="1"/>
    <col min="15626" max="15626" width="5" style="189" customWidth="1"/>
    <col min="15627" max="15627" width="0.85546875" style="189" customWidth="1"/>
    <col min="15628" max="15628" width="1.42578125" style="189" customWidth="1"/>
    <col min="15629" max="15872" width="9.140625" style="189"/>
    <col min="15873" max="15873" width="2.28515625" style="189" customWidth="1"/>
    <col min="15874" max="15874" width="0" style="189" hidden="1" customWidth="1"/>
    <col min="15875" max="15875" width="11.7109375" style="189" customWidth="1"/>
    <col min="15876" max="15876" width="6.5703125" style="189" customWidth="1"/>
    <col min="15877" max="15877" width="56" style="189" customWidth="1"/>
    <col min="15878" max="15878" width="17.42578125" style="189" customWidth="1"/>
    <col min="15879" max="15879" width="1.7109375" style="189" customWidth="1"/>
    <col min="15880" max="15880" width="14.85546875" style="189" customWidth="1"/>
    <col min="15881" max="15881" width="42.42578125" style="189" customWidth="1"/>
    <col min="15882" max="15882" width="5" style="189" customWidth="1"/>
    <col min="15883" max="15883" width="0.85546875" style="189" customWidth="1"/>
    <col min="15884" max="15884" width="1.42578125" style="189" customWidth="1"/>
    <col min="15885" max="16128" width="9.140625" style="189"/>
    <col min="16129" max="16129" width="2.28515625" style="189" customWidth="1"/>
    <col min="16130" max="16130" width="0" style="189" hidden="1" customWidth="1"/>
    <col min="16131" max="16131" width="11.7109375" style="189" customWidth="1"/>
    <col min="16132" max="16132" width="6.5703125" style="189" customWidth="1"/>
    <col min="16133" max="16133" width="56" style="189" customWidth="1"/>
    <col min="16134" max="16134" width="17.42578125" style="189" customWidth="1"/>
    <col min="16135" max="16135" width="1.7109375" style="189" customWidth="1"/>
    <col min="16136" max="16136" width="14.85546875" style="189" customWidth="1"/>
    <col min="16137" max="16137" width="42.42578125" style="189" customWidth="1"/>
    <col min="16138" max="16138" width="5" style="189" customWidth="1"/>
    <col min="16139" max="16139" width="0.85546875" style="189" customWidth="1"/>
    <col min="16140" max="16140" width="1.42578125" style="189" customWidth="1"/>
    <col min="16141" max="16384" width="9.140625" style="189"/>
  </cols>
  <sheetData>
    <row r="1" spans="2:10" ht="12" customHeight="1" x14ac:dyDescent="0.2"/>
    <row r="2" spans="2:10" ht="73.5" customHeight="1" x14ac:dyDescent="0.2">
      <c r="E2" s="199"/>
      <c r="F2" s="199"/>
      <c r="G2" s="199"/>
      <c r="H2" s="199"/>
      <c r="I2" s="199"/>
    </row>
    <row r="3" spans="2:10" ht="8.1" customHeight="1" x14ac:dyDescent="0.2"/>
    <row r="4" spans="2:10" ht="12.4" customHeight="1" x14ac:dyDescent="0.2">
      <c r="C4" s="190"/>
      <c r="D4" s="191"/>
      <c r="E4" s="191"/>
      <c r="F4" s="191"/>
      <c r="G4" s="191"/>
      <c r="H4" s="191"/>
      <c r="I4" s="192"/>
    </row>
    <row r="5" spans="2:10" ht="17.100000000000001" customHeight="1" x14ac:dyDescent="0.2">
      <c r="D5" s="305" t="s">
        <v>177</v>
      </c>
      <c r="E5" s="306"/>
      <c r="F5" s="193"/>
      <c r="G5" s="193"/>
      <c r="I5" s="194"/>
    </row>
    <row r="6" spans="2:10" ht="5.0999999999999996" customHeight="1" x14ac:dyDescent="0.2">
      <c r="D6" s="195"/>
      <c r="E6" s="193"/>
      <c r="F6" s="193"/>
      <c r="G6" s="193"/>
      <c r="I6" s="194"/>
    </row>
    <row r="7" spans="2:10" ht="17.100000000000001" customHeight="1" x14ac:dyDescent="0.2">
      <c r="D7" s="305" t="s">
        <v>178</v>
      </c>
      <c r="E7" s="306"/>
      <c r="F7" s="193"/>
      <c r="G7" s="193"/>
      <c r="I7" s="194"/>
    </row>
    <row r="8" spans="2:10" ht="3.95" customHeight="1" x14ac:dyDescent="0.2">
      <c r="D8" s="195"/>
      <c r="E8" s="193"/>
      <c r="F8" s="193"/>
      <c r="G8" s="193"/>
      <c r="I8" s="194"/>
    </row>
    <row r="9" spans="2:10" ht="17.100000000000001" customHeight="1" x14ac:dyDescent="0.2">
      <c r="D9" s="305" t="s">
        <v>179</v>
      </c>
      <c r="E9" s="306"/>
      <c r="F9" s="306"/>
      <c r="G9" s="306"/>
      <c r="I9" s="194"/>
    </row>
    <row r="10" spans="2:10" ht="4.5" customHeight="1" x14ac:dyDescent="0.2">
      <c r="C10" s="196"/>
      <c r="D10" s="197"/>
      <c r="E10" s="197"/>
      <c r="F10" s="197"/>
      <c r="G10" s="197"/>
      <c r="H10" s="197"/>
      <c r="I10" s="198"/>
    </row>
    <row r="11" spans="2:10" ht="15.2" customHeight="1" x14ac:dyDescent="0.2"/>
    <row r="12" spans="2:10" ht="45.6" customHeight="1" x14ac:dyDescent="0.2">
      <c r="B12" s="300" t="s">
        <v>180</v>
      </c>
      <c r="C12" s="301"/>
      <c r="D12" s="301"/>
      <c r="E12" s="301"/>
      <c r="F12" s="301"/>
      <c r="G12" s="301"/>
      <c r="H12" s="301"/>
      <c r="I12" s="301"/>
      <c r="J12" s="301"/>
    </row>
    <row r="13" spans="2:10" ht="12.75" customHeight="1" x14ac:dyDescent="0.2">
      <c r="B13" s="302" t="s">
        <v>181</v>
      </c>
      <c r="C13" s="296"/>
      <c r="D13" s="302" t="s">
        <v>182</v>
      </c>
      <c r="E13" s="296"/>
      <c r="F13" s="302" t="s">
        <v>183</v>
      </c>
      <c r="G13" s="296"/>
      <c r="H13" s="200" t="s">
        <v>184</v>
      </c>
      <c r="I13" s="302" t="s">
        <v>185</v>
      </c>
      <c r="J13" s="296"/>
    </row>
    <row r="14" spans="2:10" ht="12.75" customHeight="1" x14ac:dyDescent="0.2">
      <c r="B14" s="295">
        <v>1</v>
      </c>
      <c r="C14" s="296"/>
      <c r="D14" s="295" t="s">
        <v>186</v>
      </c>
      <c r="E14" s="296"/>
      <c r="F14" s="297">
        <v>288211.82</v>
      </c>
      <c r="G14" s="296"/>
      <c r="H14" s="201" t="s">
        <v>187</v>
      </c>
      <c r="I14" s="304" t="s">
        <v>731</v>
      </c>
      <c r="J14" s="296"/>
    </row>
    <row r="15" spans="2:10" ht="12.75" customHeight="1" x14ac:dyDescent="0.2">
      <c r="B15" s="295">
        <v>2</v>
      </c>
      <c r="C15" s="296"/>
      <c r="D15" s="295" t="s">
        <v>188</v>
      </c>
      <c r="E15" s="296"/>
      <c r="F15" s="297">
        <v>293374.09999999998</v>
      </c>
      <c r="G15" s="296"/>
      <c r="H15" s="201" t="s">
        <v>189</v>
      </c>
      <c r="I15" s="304" t="s">
        <v>731</v>
      </c>
      <c r="J15" s="296"/>
    </row>
    <row r="16" spans="2:10" ht="12.75" customHeight="1" x14ac:dyDescent="0.2">
      <c r="B16" s="295">
        <v>3</v>
      </c>
      <c r="C16" s="296"/>
      <c r="D16" s="295" t="s">
        <v>190</v>
      </c>
      <c r="E16" s="296"/>
      <c r="F16" s="297">
        <v>286778.74</v>
      </c>
      <c r="G16" s="296"/>
      <c r="H16" s="201" t="s">
        <v>191</v>
      </c>
      <c r="I16" s="304" t="s">
        <v>731</v>
      </c>
      <c r="J16" s="296"/>
    </row>
    <row r="17" spans="2:10" x14ac:dyDescent="0.2">
      <c r="B17" s="298"/>
      <c r="C17" s="296"/>
      <c r="D17" s="307" t="s">
        <v>447</v>
      </c>
      <c r="E17" s="296"/>
      <c r="F17" s="299">
        <v>868364.65999999992</v>
      </c>
      <c r="G17" s="296"/>
      <c r="H17" s="202"/>
      <c r="I17" s="298"/>
      <c r="J17" s="296"/>
    </row>
    <row r="18" spans="2:10" ht="45.6" customHeight="1" x14ac:dyDescent="0.2">
      <c r="B18" s="300" t="s">
        <v>192</v>
      </c>
      <c r="C18" s="301"/>
      <c r="D18" s="301"/>
      <c r="E18" s="301"/>
      <c r="F18" s="301"/>
      <c r="G18" s="301"/>
      <c r="H18" s="301"/>
      <c r="I18" s="301"/>
      <c r="J18" s="301"/>
    </row>
    <row r="19" spans="2:10" ht="12.75" customHeight="1" x14ac:dyDescent="0.2">
      <c r="B19" s="302" t="s">
        <v>181</v>
      </c>
      <c r="C19" s="296"/>
      <c r="D19" s="302" t="s">
        <v>182</v>
      </c>
      <c r="E19" s="296"/>
      <c r="F19" s="302" t="s">
        <v>183</v>
      </c>
      <c r="G19" s="296"/>
      <c r="H19" s="200" t="s">
        <v>184</v>
      </c>
      <c r="I19" s="302" t="s">
        <v>185</v>
      </c>
      <c r="J19" s="296"/>
    </row>
    <row r="20" spans="2:10" ht="12.75" customHeight="1" x14ac:dyDescent="0.2">
      <c r="B20" s="295">
        <v>1</v>
      </c>
      <c r="C20" s="296"/>
      <c r="D20" s="295" t="s">
        <v>193</v>
      </c>
      <c r="E20" s="296"/>
      <c r="F20" s="297">
        <v>2314.1999999999998</v>
      </c>
      <c r="G20" s="296"/>
      <c r="H20" s="201" t="s">
        <v>187</v>
      </c>
      <c r="I20" s="295" t="s">
        <v>194</v>
      </c>
      <c r="J20" s="296"/>
    </row>
    <row r="21" spans="2:10" ht="12.75" customHeight="1" x14ac:dyDescent="0.2">
      <c r="B21" s="295">
        <v>2</v>
      </c>
      <c r="C21" s="296"/>
      <c r="D21" s="295" t="s">
        <v>193</v>
      </c>
      <c r="E21" s="296"/>
      <c r="F21" s="297">
        <v>275.33999999999997</v>
      </c>
      <c r="G21" s="296"/>
      <c r="H21" s="201" t="s">
        <v>195</v>
      </c>
      <c r="I21" s="295" t="s">
        <v>194</v>
      </c>
      <c r="J21" s="296"/>
    </row>
    <row r="22" spans="2:10" ht="12.75" customHeight="1" x14ac:dyDescent="0.2">
      <c r="B22" s="295">
        <v>3</v>
      </c>
      <c r="C22" s="296"/>
      <c r="D22" s="295" t="s">
        <v>193</v>
      </c>
      <c r="E22" s="296"/>
      <c r="F22" s="297">
        <v>275.33999999999997</v>
      </c>
      <c r="G22" s="296"/>
      <c r="H22" s="201" t="s">
        <v>196</v>
      </c>
      <c r="I22" s="295" t="s">
        <v>194</v>
      </c>
      <c r="J22" s="296"/>
    </row>
    <row r="23" spans="2:10" ht="12.75" customHeight="1" x14ac:dyDescent="0.2">
      <c r="B23" s="295">
        <v>4</v>
      </c>
      <c r="C23" s="296"/>
      <c r="D23" s="295" t="s">
        <v>193</v>
      </c>
      <c r="E23" s="296"/>
      <c r="F23" s="297">
        <v>275.33999999999997</v>
      </c>
      <c r="G23" s="296"/>
      <c r="H23" s="201" t="s">
        <v>196</v>
      </c>
      <c r="I23" s="295" t="s">
        <v>194</v>
      </c>
      <c r="J23" s="296"/>
    </row>
    <row r="24" spans="2:10" ht="12.75" customHeight="1" x14ac:dyDescent="0.2">
      <c r="B24" s="295">
        <v>5</v>
      </c>
      <c r="C24" s="296"/>
      <c r="D24" s="295" t="s">
        <v>193</v>
      </c>
      <c r="E24" s="296"/>
      <c r="F24" s="297">
        <v>275.33999999999997</v>
      </c>
      <c r="G24" s="296"/>
      <c r="H24" s="201" t="s">
        <v>196</v>
      </c>
      <c r="I24" s="295" t="s">
        <v>194</v>
      </c>
      <c r="J24" s="296"/>
    </row>
    <row r="25" spans="2:10" ht="12.75" customHeight="1" x14ac:dyDescent="0.2">
      <c r="B25" s="295">
        <v>6</v>
      </c>
      <c r="C25" s="296"/>
      <c r="D25" s="295" t="s">
        <v>193</v>
      </c>
      <c r="E25" s="296"/>
      <c r="F25" s="297">
        <v>6866.72</v>
      </c>
      <c r="G25" s="296"/>
      <c r="H25" s="201" t="s">
        <v>196</v>
      </c>
      <c r="I25" s="295" t="s">
        <v>194</v>
      </c>
      <c r="J25" s="296"/>
    </row>
    <row r="26" spans="2:10" x14ac:dyDescent="0.2">
      <c r="B26" s="298"/>
      <c r="C26" s="296"/>
      <c r="D26" s="307" t="s">
        <v>447</v>
      </c>
      <c r="E26" s="296"/>
      <c r="F26" s="299">
        <v>10282.280000000001</v>
      </c>
      <c r="G26" s="296"/>
      <c r="H26" s="202"/>
      <c r="I26" s="298"/>
      <c r="J26" s="296"/>
    </row>
    <row r="27" spans="2:10" ht="45.6" customHeight="1" x14ac:dyDescent="0.2">
      <c r="B27" s="300" t="s">
        <v>197</v>
      </c>
      <c r="C27" s="301"/>
      <c r="D27" s="301"/>
      <c r="E27" s="301"/>
      <c r="F27" s="301"/>
      <c r="G27" s="301"/>
      <c r="H27" s="301"/>
      <c r="I27" s="301"/>
      <c r="J27" s="301"/>
    </row>
    <row r="28" spans="2:10" ht="12.75" customHeight="1" x14ac:dyDescent="0.2">
      <c r="B28" s="302" t="s">
        <v>181</v>
      </c>
      <c r="C28" s="296"/>
      <c r="D28" s="302" t="s">
        <v>182</v>
      </c>
      <c r="E28" s="296"/>
      <c r="F28" s="302" t="s">
        <v>183</v>
      </c>
      <c r="G28" s="296"/>
      <c r="H28" s="200" t="s">
        <v>184</v>
      </c>
      <c r="I28" s="302" t="s">
        <v>185</v>
      </c>
      <c r="J28" s="296"/>
    </row>
    <row r="29" spans="2:10" ht="12.75" customHeight="1" x14ac:dyDescent="0.2">
      <c r="B29" s="295">
        <v>1</v>
      </c>
      <c r="C29" s="296"/>
      <c r="D29" s="295" t="s">
        <v>198</v>
      </c>
      <c r="E29" s="296"/>
      <c r="F29" s="297">
        <v>395.6</v>
      </c>
      <c r="G29" s="296"/>
      <c r="H29" s="201" t="s">
        <v>187</v>
      </c>
      <c r="I29" s="295" t="s">
        <v>199</v>
      </c>
      <c r="J29" s="296"/>
    </row>
    <row r="30" spans="2:10" ht="12.75" customHeight="1" x14ac:dyDescent="0.2">
      <c r="B30" s="295">
        <v>2</v>
      </c>
      <c r="C30" s="296"/>
      <c r="D30" s="295" t="s">
        <v>200</v>
      </c>
      <c r="E30" s="296"/>
      <c r="F30" s="297">
        <v>266.39999999999998</v>
      </c>
      <c r="G30" s="296"/>
      <c r="H30" s="201" t="s">
        <v>201</v>
      </c>
      <c r="I30" s="295" t="s">
        <v>202</v>
      </c>
      <c r="J30" s="296"/>
    </row>
    <row r="31" spans="2:10" ht="12.75" customHeight="1" x14ac:dyDescent="0.2">
      <c r="B31" s="295">
        <v>3</v>
      </c>
      <c r="C31" s="296"/>
      <c r="D31" s="295" t="s">
        <v>203</v>
      </c>
      <c r="E31" s="296"/>
      <c r="F31" s="297">
        <v>266.39999999999998</v>
      </c>
      <c r="G31" s="296"/>
      <c r="H31" s="201" t="s">
        <v>201</v>
      </c>
      <c r="I31" s="295" t="s">
        <v>204</v>
      </c>
      <c r="J31" s="296"/>
    </row>
    <row r="32" spans="2:10" ht="12.75" customHeight="1" x14ac:dyDescent="0.2">
      <c r="B32" s="295">
        <v>4</v>
      </c>
      <c r="C32" s="296"/>
      <c r="D32" s="295" t="s">
        <v>205</v>
      </c>
      <c r="E32" s="296"/>
      <c r="F32" s="297">
        <v>266.39999999999998</v>
      </c>
      <c r="G32" s="296"/>
      <c r="H32" s="201" t="s">
        <v>206</v>
      </c>
      <c r="I32" s="295" t="s">
        <v>207</v>
      </c>
      <c r="J32" s="296"/>
    </row>
    <row r="33" spans="2:10" ht="12.75" customHeight="1" x14ac:dyDescent="0.2">
      <c r="B33" s="295">
        <v>5</v>
      </c>
      <c r="C33" s="296"/>
      <c r="D33" s="295" t="s">
        <v>203</v>
      </c>
      <c r="E33" s="296"/>
      <c r="F33" s="297">
        <v>266.39999999999998</v>
      </c>
      <c r="G33" s="296"/>
      <c r="H33" s="201" t="s">
        <v>208</v>
      </c>
      <c r="I33" s="295" t="s">
        <v>209</v>
      </c>
      <c r="J33" s="296"/>
    </row>
    <row r="34" spans="2:10" ht="12.75" customHeight="1" x14ac:dyDescent="0.2">
      <c r="B34" s="295">
        <v>6</v>
      </c>
      <c r="C34" s="296"/>
      <c r="D34" s="295" t="s">
        <v>210</v>
      </c>
      <c r="E34" s="296"/>
      <c r="F34" s="297">
        <v>296.7</v>
      </c>
      <c r="G34" s="296"/>
      <c r="H34" s="201" t="s">
        <v>211</v>
      </c>
      <c r="I34" s="295" t="s">
        <v>199</v>
      </c>
      <c r="J34" s="296"/>
    </row>
    <row r="35" spans="2:10" ht="12.75" customHeight="1" x14ac:dyDescent="0.2">
      <c r="B35" s="295">
        <v>7</v>
      </c>
      <c r="C35" s="296"/>
      <c r="D35" s="304" t="s">
        <v>212</v>
      </c>
      <c r="E35" s="296"/>
      <c r="F35" s="297">
        <v>495</v>
      </c>
      <c r="G35" s="296"/>
      <c r="H35" s="201" t="s">
        <v>213</v>
      </c>
      <c r="I35" s="295" t="s">
        <v>214</v>
      </c>
      <c r="J35" s="296"/>
    </row>
    <row r="36" spans="2:10" ht="12.75" customHeight="1" x14ac:dyDescent="0.2">
      <c r="B36" s="295">
        <v>8</v>
      </c>
      <c r="C36" s="296"/>
      <c r="D36" s="295" t="s">
        <v>215</v>
      </c>
      <c r="E36" s="296"/>
      <c r="F36" s="297">
        <v>296.7</v>
      </c>
      <c r="G36" s="296"/>
      <c r="H36" s="201" t="s">
        <v>216</v>
      </c>
      <c r="I36" s="295" t="s">
        <v>217</v>
      </c>
      <c r="J36" s="296"/>
    </row>
    <row r="37" spans="2:10" ht="12.75" customHeight="1" x14ac:dyDescent="0.2">
      <c r="B37" s="295">
        <v>9</v>
      </c>
      <c r="C37" s="296"/>
      <c r="D37" s="295" t="s">
        <v>215</v>
      </c>
      <c r="E37" s="296"/>
      <c r="F37" s="297">
        <v>296.7</v>
      </c>
      <c r="G37" s="296"/>
      <c r="H37" s="201" t="s">
        <v>216</v>
      </c>
      <c r="I37" s="295" t="s">
        <v>218</v>
      </c>
      <c r="J37" s="296"/>
    </row>
    <row r="38" spans="2:10" ht="12.75" customHeight="1" x14ac:dyDescent="0.2">
      <c r="B38" s="295">
        <v>10</v>
      </c>
      <c r="C38" s="296"/>
      <c r="D38" s="295" t="s">
        <v>215</v>
      </c>
      <c r="E38" s="296"/>
      <c r="F38" s="297">
        <v>296.7</v>
      </c>
      <c r="G38" s="296"/>
      <c r="H38" s="201" t="s">
        <v>219</v>
      </c>
      <c r="I38" s="295" t="s">
        <v>220</v>
      </c>
      <c r="J38" s="296"/>
    </row>
    <row r="39" spans="2:10" ht="12.75" customHeight="1" x14ac:dyDescent="0.2">
      <c r="B39" s="295">
        <v>11</v>
      </c>
      <c r="C39" s="296"/>
      <c r="D39" s="295" t="s">
        <v>215</v>
      </c>
      <c r="E39" s="296"/>
      <c r="F39" s="297">
        <v>296.7</v>
      </c>
      <c r="G39" s="296"/>
      <c r="H39" s="201" t="s">
        <v>219</v>
      </c>
      <c r="I39" s="295" t="s">
        <v>221</v>
      </c>
      <c r="J39" s="296"/>
    </row>
    <row r="40" spans="2:10" ht="12.75" customHeight="1" x14ac:dyDescent="0.2">
      <c r="B40" s="295">
        <v>12</v>
      </c>
      <c r="C40" s="296"/>
      <c r="D40" s="295" t="s">
        <v>222</v>
      </c>
      <c r="E40" s="296"/>
      <c r="F40" s="297">
        <v>296.7</v>
      </c>
      <c r="G40" s="296"/>
      <c r="H40" s="201" t="s">
        <v>219</v>
      </c>
      <c r="I40" s="295" t="s">
        <v>223</v>
      </c>
      <c r="J40" s="296"/>
    </row>
    <row r="41" spans="2:10" ht="12.75" customHeight="1" x14ac:dyDescent="0.2">
      <c r="B41" s="295">
        <v>13</v>
      </c>
      <c r="C41" s="296"/>
      <c r="D41" s="295" t="s">
        <v>224</v>
      </c>
      <c r="E41" s="296"/>
      <c r="F41" s="297">
        <v>199.8</v>
      </c>
      <c r="G41" s="296"/>
      <c r="H41" s="201" t="s">
        <v>213</v>
      </c>
      <c r="I41" s="295" t="s">
        <v>225</v>
      </c>
      <c r="J41" s="296"/>
    </row>
    <row r="42" spans="2:10" ht="12.75" customHeight="1" x14ac:dyDescent="0.2">
      <c r="B42" s="295">
        <v>14</v>
      </c>
      <c r="C42" s="296"/>
      <c r="D42" s="295" t="s">
        <v>226</v>
      </c>
      <c r="E42" s="296"/>
      <c r="F42" s="297">
        <v>199.8</v>
      </c>
      <c r="G42" s="296"/>
      <c r="H42" s="201" t="s">
        <v>227</v>
      </c>
      <c r="I42" s="295" t="s">
        <v>228</v>
      </c>
      <c r="J42" s="296"/>
    </row>
    <row r="43" spans="2:10" ht="12.75" customHeight="1" x14ac:dyDescent="0.2">
      <c r="B43" s="295">
        <v>15</v>
      </c>
      <c r="C43" s="296"/>
      <c r="D43" s="295" t="s">
        <v>229</v>
      </c>
      <c r="E43" s="296"/>
      <c r="F43" s="297">
        <v>336</v>
      </c>
      <c r="G43" s="296"/>
      <c r="H43" s="201" t="s">
        <v>213</v>
      </c>
      <c r="I43" s="295" t="s">
        <v>230</v>
      </c>
      <c r="J43" s="296"/>
    </row>
    <row r="44" spans="2:10" ht="12.75" customHeight="1" x14ac:dyDescent="0.2">
      <c r="B44" s="295">
        <v>16</v>
      </c>
      <c r="C44" s="296"/>
      <c r="D44" s="295" t="s">
        <v>231</v>
      </c>
      <c r="E44" s="296"/>
      <c r="F44" s="297">
        <v>296.7</v>
      </c>
      <c r="G44" s="296"/>
      <c r="H44" s="201" t="s">
        <v>213</v>
      </c>
      <c r="I44" s="295" t="s">
        <v>232</v>
      </c>
      <c r="J44" s="296"/>
    </row>
    <row r="45" spans="2:10" ht="12.75" customHeight="1" x14ac:dyDescent="0.2">
      <c r="B45" s="295">
        <v>17</v>
      </c>
      <c r="C45" s="296"/>
      <c r="D45" s="295" t="s">
        <v>233</v>
      </c>
      <c r="E45" s="296"/>
      <c r="F45" s="297">
        <v>296.7</v>
      </c>
      <c r="G45" s="296"/>
      <c r="H45" s="201" t="s">
        <v>213</v>
      </c>
      <c r="I45" s="295" t="s">
        <v>234</v>
      </c>
      <c r="J45" s="296"/>
    </row>
    <row r="46" spans="2:10" ht="12.75" customHeight="1" x14ac:dyDescent="0.2">
      <c r="B46" s="295">
        <v>18</v>
      </c>
      <c r="C46" s="296"/>
      <c r="D46" s="295" t="s">
        <v>215</v>
      </c>
      <c r="E46" s="296"/>
      <c r="F46" s="297">
        <v>296.7</v>
      </c>
      <c r="G46" s="296"/>
      <c r="H46" s="201" t="s">
        <v>219</v>
      </c>
      <c r="I46" s="295" t="s">
        <v>235</v>
      </c>
      <c r="J46" s="296"/>
    </row>
    <row r="47" spans="2:10" ht="12.75" customHeight="1" x14ac:dyDescent="0.2">
      <c r="B47" s="295">
        <v>19</v>
      </c>
      <c r="C47" s="296"/>
      <c r="D47" s="295" t="s">
        <v>236</v>
      </c>
      <c r="E47" s="296"/>
      <c r="F47" s="297">
        <v>494.5</v>
      </c>
      <c r="G47" s="296"/>
      <c r="H47" s="201" t="s">
        <v>201</v>
      </c>
      <c r="I47" s="295" t="s">
        <v>237</v>
      </c>
      <c r="J47" s="296"/>
    </row>
    <row r="48" spans="2:10" ht="12.75" customHeight="1" x14ac:dyDescent="0.2">
      <c r="B48" s="295">
        <v>20</v>
      </c>
      <c r="C48" s="296"/>
      <c r="D48" s="295" t="s">
        <v>238</v>
      </c>
      <c r="E48" s="296"/>
      <c r="F48" s="297">
        <v>494.5</v>
      </c>
      <c r="G48" s="296"/>
      <c r="H48" s="201" t="s">
        <v>201</v>
      </c>
      <c r="I48" s="295" t="s">
        <v>239</v>
      </c>
      <c r="J48" s="296"/>
    </row>
    <row r="49" spans="2:10" ht="12.75" customHeight="1" x14ac:dyDescent="0.2">
      <c r="B49" s="295">
        <v>21</v>
      </c>
      <c r="C49" s="296"/>
      <c r="D49" s="295" t="s">
        <v>240</v>
      </c>
      <c r="E49" s="296"/>
      <c r="F49" s="297">
        <v>177.6</v>
      </c>
      <c r="G49" s="296"/>
      <c r="H49" s="201" t="s">
        <v>227</v>
      </c>
      <c r="I49" s="295" t="s">
        <v>241</v>
      </c>
      <c r="J49" s="296"/>
    </row>
    <row r="50" spans="2:10" ht="12.75" customHeight="1" x14ac:dyDescent="0.2">
      <c r="B50" s="295">
        <v>22</v>
      </c>
      <c r="C50" s="296"/>
      <c r="D50" s="295" t="s">
        <v>242</v>
      </c>
      <c r="E50" s="296"/>
      <c r="F50" s="297">
        <v>69</v>
      </c>
      <c r="G50" s="296"/>
      <c r="H50" s="201" t="s">
        <v>189</v>
      </c>
      <c r="I50" s="295" t="s">
        <v>243</v>
      </c>
      <c r="J50" s="296"/>
    </row>
    <row r="51" spans="2:10" ht="12.75" customHeight="1" x14ac:dyDescent="0.2">
      <c r="B51" s="295">
        <v>23</v>
      </c>
      <c r="C51" s="296"/>
      <c r="D51" s="295" t="s">
        <v>244</v>
      </c>
      <c r="E51" s="296"/>
      <c r="F51" s="297">
        <v>808.5</v>
      </c>
      <c r="G51" s="296"/>
      <c r="H51" s="201" t="s">
        <v>189</v>
      </c>
      <c r="I51" s="295" t="s">
        <v>218</v>
      </c>
      <c r="J51" s="296"/>
    </row>
    <row r="52" spans="2:10" ht="12.75" customHeight="1" x14ac:dyDescent="0.2">
      <c r="B52" s="295">
        <v>24</v>
      </c>
      <c r="C52" s="296"/>
      <c r="D52" s="295" t="s">
        <v>231</v>
      </c>
      <c r="E52" s="296"/>
      <c r="F52" s="297">
        <v>296.7</v>
      </c>
      <c r="G52" s="296"/>
      <c r="H52" s="201" t="s">
        <v>189</v>
      </c>
      <c r="I52" s="295" t="s">
        <v>245</v>
      </c>
      <c r="J52" s="296"/>
    </row>
    <row r="53" spans="2:10" ht="12.75" customHeight="1" x14ac:dyDescent="0.2">
      <c r="B53" s="295">
        <v>25</v>
      </c>
      <c r="C53" s="296"/>
      <c r="D53" s="295" t="s">
        <v>246</v>
      </c>
      <c r="E53" s="296"/>
      <c r="F53" s="297">
        <v>405</v>
      </c>
      <c r="G53" s="296"/>
      <c r="H53" s="201" t="s">
        <v>247</v>
      </c>
      <c r="I53" s="295" t="s">
        <v>202</v>
      </c>
      <c r="J53" s="296"/>
    </row>
    <row r="54" spans="2:10" ht="12.75" customHeight="1" x14ac:dyDescent="0.2">
      <c r="B54" s="295">
        <v>26</v>
      </c>
      <c r="C54" s="296"/>
      <c r="D54" s="295" t="s">
        <v>248</v>
      </c>
      <c r="E54" s="296"/>
      <c r="F54" s="297">
        <v>198</v>
      </c>
      <c r="G54" s="296"/>
      <c r="H54" s="201" t="s">
        <v>247</v>
      </c>
      <c r="I54" s="295" t="s">
        <v>249</v>
      </c>
      <c r="J54" s="296"/>
    </row>
    <row r="55" spans="2:10" ht="12.75" customHeight="1" x14ac:dyDescent="0.2">
      <c r="B55" s="295">
        <v>27</v>
      </c>
      <c r="C55" s="296"/>
      <c r="D55" s="295" t="s">
        <v>250</v>
      </c>
      <c r="E55" s="296"/>
      <c r="F55" s="297">
        <v>256</v>
      </c>
      <c r="G55" s="296"/>
      <c r="H55" s="201" t="s">
        <v>247</v>
      </c>
      <c r="I55" s="295" t="s">
        <v>251</v>
      </c>
      <c r="J55" s="296"/>
    </row>
    <row r="56" spans="2:10" ht="12.75" customHeight="1" x14ac:dyDescent="0.2">
      <c r="B56" s="295">
        <v>28</v>
      </c>
      <c r="C56" s="296"/>
      <c r="D56" s="295" t="s">
        <v>252</v>
      </c>
      <c r="E56" s="296"/>
      <c r="F56" s="297">
        <v>252</v>
      </c>
      <c r="G56" s="296"/>
      <c r="H56" s="201" t="s">
        <v>247</v>
      </c>
      <c r="I56" s="295" t="s">
        <v>251</v>
      </c>
      <c r="J56" s="296"/>
    </row>
    <row r="57" spans="2:10" ht="12.75" customHeight="1" x14ac:dyDescent="0.2">
      <c r="B57" s="295">
        <v>29</v>
      </c>
      <c r="C57" s="296"/>
      <c r="D57" s="295" t="s">
        <v>253</v>
      </c>
      <c r="E57" s="296"/>
      <c r="F57" s="297">
        <v>195</v>
      </c>
      <c r="G57" s="296"/>
      <c r="H57" s="201" t="s">
        <v>254</v>
      </c>
      <c r="I57" s="295" t="s">
        <v>255</v>
      </c>
      <c r="J57" s="296"/>
    </row>
    <row r="58" spans="2:10" ht="12.75" customHeight="1" x14ac:dyDescent="0.2">
      <c r="B58" s="295">
        <v>30</v>
      </c>
      <c r="C58" s="296"/>
      <c r="D58" s="295" t="s">
        <v>256</v>
      </c>
      <c r="E58" s="296"/>
      <c r="F58" s="297">
        <v>156</v>
      </c>
      <c r="G58" s="296"/>
      <c r="H58" s="201" t="s">
        <v>254</v>
      </c>
      <c r="I58" s="295" t="s">
        <v>257</v>
      </c>
      <c r="J58" s="296"/>
    </row>
    <row r="59" spans="2:10" ht="12.75" customHeight="1" x14ac:dyDescent="0.2">
      <c r="B59" s="295">
        <v>31</v>
      </c>
      <c r="C59" s="296"/>
      <c r="D59" s="295" t="s">
        <v>258</v>
      </c>
      <c r="E59" s="296"/>
      <c r="F59" s="297">
        <v>156</v>
      </c>
      <c r="G59" s="296"/>
      <c r="H59" s="201" t="s">
        <v>254</v>
      </c>
      <c r="I59" s="295" t="s">
        <v>259</v>
      </c>
      <c r="J59" s="296"/>
    </row>
    <row r="60" spans="2:10" ht="12.75" customHeight="1" x14ac:dyDescent="0.2">
      <c r="B60" s="295">
        <v>34</v>
      </c>
      <c r="C60" s="296"/>
      <c r="D60" s="295" t="s">
        <v>258</v>
      </c>
      <c r="E60" s="296"/>
      <c r="F60" s="297">
        <v>156</v>
      </c>
      <c r="G60" s="296"/>
      <c r="H60" s="201" t="s">
        <v>254</v>
      </c>
      <c r="I60" s="295" t="s">
        <v>257</v>
      </c>
      <c r="J60" s="296"/>
    </row>
    <row r="61" spans="2:10" ht="12.75" customHeight="1" x14ac:dyDescent="0.2">
      <c r="B61" s="295">
        <v>35</v>
      </c>
      <c r="C61" s="296"/>
      <c r="D61" s="295" t="s">
        <v>260</v>
      </c>
      <c r="E61" s="296"/>
      <c r="F61" s="297">
        <v>117</v>
      </c>
      <c r="G61" s="296"/>
      <c r="H61" s="201" t="s">
        <v>247</v>
      </c>
      <c r="I61" s="295" t="s">
        <v>225</v>
      </c>
      <c r="J61" s="296"/>
    </row>
    <row r="62" spans="2:10" ht="12.75" customHeight="1" x14ac:dyDescent="0.2">
      <c r="B62" s="295">
        <v>36</v>
      </c>
      <c r="C62" s="296"/>
      <c r="D62" s="304" t="s">
        <v>261</v>
      </c>
      <c r="E62" s="296"/>
      <c r="F62" s="297">
        <v>78</v>
      </c>
      <c r="G62" s="296"/>
      <c r="H62" s="201" t="s">
        <v>247</v>
      </c>
      <c r="I62" s="295" t="s">
        <v>262</v>
      </c>
      <c r="J62" s="296"/>
    </row>
    <row r="63" spans="2:10" ht="12.75" customHeight="1" x14ac:dyDescent="0.2">
      <c r="B63" s="295">
        <v>37</v>
      </c>
      <c r="C63" s="296"/>
      <c r="D63" s="295" t="s">
        <v>253</v>
      </c>
      <c r="E63" s="296"/>
      <c r="F63" s="297">
        <v>195</v>
      </c>
      <c r="G63" s="296"/>
      <c r="H63" s="201" t="s">
        <v>247</v>
      </c>
      <c r="I63" s="295" t="s">
        <v>230</v>
      </c>
      <c r="J63" s="296"/>
    </row>
    <row r="64" spans="2:10" ht="12.75" customHeight="1" x14ac:dyDescent="0.2">
      <c r="B64" s="295">
        <v>38</v>
      </c>
      <c r="C64" s="296"/>
      <c r="D64" s="295" t="s">
        <v>263</v>
      </c>
      <c r="E64" s="296"/>
      <c r="F64" s="297">
        <v>180</v>
      </c>
      <c r="G64" s="296"/>
      <c r="H64" s="201" t="s">
        <v>247</v>
      </c>
      <c r="I64" s="295" t="s">
        <v>264</v>
      </c>
      <c r="J64" s="296"/>
    </row>
    <row r="65" spans="2:10" ht="12.75" customHeight="1" x14ac:dyDescent="0.2">
      <c r="B65" s="295">
        <v>39</v>
      </c>
      <c r="C65" s="296"/>
      <c r="D65" s="295" t="s">
        <v>265</v>
      </c>
      <c r="E65" s="296"/>
      <c r="F65" s="297">
        <v>180</v>
      </c>
      <c r="G65" s="296"/>
      <c r="H65" s="201" t="s">
        <v>247</v>
      </c>
      <c r="I65" s="295" t="s">
        <v>264</v>
      </c>
      <c r="J65" s="296"/>
    </row>
    <row r="66" spans="2:10" ht="12.75" customHeight="1" x14ac:dyDescent="0.2">
      <c r="B66" s="295">
        <v>40</v>
      </c>
      <c r="C66" s="296"/>
      <c r="D66" s="295" t="s">
        <v>258</v>
      </c>
      <c r="E66" s="296"/>
      <c r="F66" s="297">
        <v>156</v>
      </c>
      <c r="G66" s="296"/>
      <c r="H66" s="201" t="s">
        <v>195</v>
      </c>
      <c r="I66" s="295" t="s">
        <v>266</v>
      </c>
      <c r="J66" s="296"/>
    </row>
    <row r="67" spans="2:10" ht="12.75" customHeight="1" x14ac:dyDescent="0.2">
      <c r="B67" s="295">
        <v>41</v>
      </c>
      <c r="C67" s="296"/>
      <c r="D67" s="295" t="s">
        <v>267</v>
      </c>
      <c r="E67" s="296"/>
      <c r="F67" s="297">
        <v>117</v>
      </c>
      <c r="G67" s="296"/>
      <c r="H67" s="201" t="s">
        <v>195</v>
      </c>
      <c r="I67" s="295" t="s">
        <v>268</v>
      </c>
      <c r="J67" s="296"/>
    </row>
    <row r="68" spans="2:10" ht="12.75" customHeight="1" x14ac:dyDescent="0.2">
      <c r="B68" s="295">
        <v>42</v>
      </c>
      <c r="C68" s="296"/>
      <c r="D68" s="295" t="s">
        <v>269</v>
      </c>
      <c r="E68" s="296"/>
      <c r="F68" s="297">
        <v>117</v>
      </c>
      <c r="G68" s="296"/>
      <c r="H68" s="201" t="s">
        <v>195</v>
      </c>
      <c r="I68" s="295" t="s">
        <v>270</v>
      </c>
      <c r="J68" s="296"/>
    </row>
    <row r="69" spans="2:10" ht="12.75" customHeight="1" x14ac:dyDescent="0.2">
      <c r="B69" s="295">
        <v>43</v>
      </c>
      <c r="C69" s="296"/>
      <c r="D69" s="304" t="s">
        <v>271</v>
      </c>
      <c r="E69" s="296"/>
      <c r="F69" s="297">
        <v>428.75</v>
      </c>
      <c r="G69" s="296"/>
      <c r="H69" s="201" t="s">
        <v>272</v>
      </c>
      <c r="I69" s="295" t="s">
        <v>273</v>
      </c>
      <c r="J69" s="296"/>
    </row>
    <row r="70" spans="2:10" ht="12.75" customHeight="1" x14ac:dyDescent="0.2">
      <c r="B70" s="295">
        <v>44</v>
      </c>
      <c r="C70" s="296"/>
      <c r="D70" s="304" t="s">
        <v>274</v>
      </c>
      <c r="E70" s="296"/>
      <c r="F70" s="297">
        <v>27.77</v>
      </c>
      <c r="G70" s="296"/>
      <c r="H70" s="201" t="s">
        <v>247</v>
      </c>
      <c r="I70" s="295" t="s">
        <v>275</v>
      </c>
      <c r="J70" s="296"/>
    </row>
    <row r="71" spans="2:10" ht="12.75" customHeight="1" x14ac:dyDescent="0.2">
      <c r="B71" s="295">
        <v>45</v>
      </c>
      <c r="C71" s="296"/>
      <c r="D71" s="295" t="s">
        <v>276</v>
      </c>
      <c r="E71" s="296"/>
      <c r="F71" s="297">
        <v>50.23</v>
      </c>
      <c r="G71" s="296"/>
      <c r="H71" s="201" t="s">
        <v>272</v>
      </c>
      <c r="I71" s="295" t="s">
        <v>275</v>
      </c>
      <c r="J71" s="296"/>
    </row>
    <row r="72" spans="2:10" ht="12.75" customHeight="1" x14ac:dyDescent="0.2">
      <c r="B72" s="295">
        <v>46</v>
      </c>
      <c r="C72" s="296"/>
      <c r="D72" s="295" t="s">
        <v>215</v>
      </c>
      <c r="E72" s="296"/>
      <c r="F72" s="297">
        <v>296.7</v>
      </c>
      <c r="G72" s="296"/>
      <c r="H72" s="201" t="s">
        <v>272</v>
      </c>
      <c r="I72" s="295" t="s">
        <v>277</v>
      </c>
      <c r="J72" s="296"/>
    </row>
    <row r="73" spans="2:10" ht="12.75" customHeight="1" x14ac:dyDescent="0.2">
      <c r="B73" s="295">
        <v>47</v>
      </c>
      <c r="C73" s="296"/>
      <c r="D73" s="295" t="s">
        <v>215</v>
      </c>
      <c r="E73" s="296"/>
      <c r="F73" s="297">
        <v>296.7</v>
      </c>
      <c r="G73" s="296"/>
      <c r="H73" s="201" t="s">
        <v>272</v>
      </c>
      <c r="I73" s="295" t="s">
        <v>278</v>
      </c>
      <c r="J73" s="296"/>
    </row>
    <row r="74" spans="2:10" ht="12.75" customHeight="1" x14ac:dyDescent="0.2">
      <c r="B74" s="295">
        <v>48</v>
      </c>
      <c r="C74" s="296"/>
      <c r="D74" s="295" t="s">
        <v>279</v>
      </c>
      <c r="E74" s="296"/>
      <c r="F74" s="297">
        <v>69</v>
      </c>
      <c r="G74" s="296"/>
      <c r="H74" s="201" t="s">
        <v>280</v>
      </c>
      <c r="I74" s="295" t="s">
        <v>266</v>
      </c>
      <c r="J74" s="296"/>
    </row>
    <row r="75" spans="2:10" ht="12.75" customHeight="1" x14ac:dyDescent="0.2">
      <c r="B75" s="295">
        <v>49</v>
      </c>
      <c r="C75" s="296"/>
      <c r="D75" s="295" t="s">
        <v>281</v>
      </c>
      <c r="E75" s="296"/>
      <c r="F75" s="297">
        <v>255</v>
      </c>
      <c r="G75" s="296"/>
      <c r="H75" s="201" t="s">
        <v>282</v>
      </c>
      <c r="I75" s="295" t="s">
        <v>283</v>
      </c>
      <c r="J75" s="296"/>
    </row>
    <row r="76" spans="2:10" ht="12.75" customHeight="1" x14ac:dyDescent="0.2">
      <c r="B76" s="295">
        <v>50</v>
      </c>
      <c r="C76" s="296"/>
      <c r="D76" s="295" t="s">
        <v>284</v>
      </c>
      <c r="E76" s="296"/>
      <c r="F76" s="297">
        <v>255</v>
      </c>
      <c r="G76" s="296"/>
      <c r="H76" s="201" t="s">
        <v>285</v>
      </c>
      <c r="I76" s="295" t="s">
        <v>286</v>
      </c>
      <c r="J76" s="296"/>
    </row>
    <row r="77" spans="2:10" ht="12.75" customHeight="1" x14ac:dyDescent="0.2">
      <c r="B77" s="295">
        <v>51</v>
      </c>
      <c r="C77" s="296"/>
      <c r="D77" s="295" t="s">
        <v>258</v>
      </c>
      <c r="E77" s="296"/>
      <c r="F77" s="297">
        <v>156</v>
      </c>
      <c r="G77" s="296"/>
      <c r="H77" s="201" t="s">
        <v>285</v>
      </c>
      <c r="I77" s="295" t="s">
        <v>287</v>
      </c>
      <c r="J77" s="296"/>
    </row>
    <row r="78" spans="2:10" ht="12.75" customHeight="1" x14ac:dyDescent="0.2">
      <c r="B78" s="295">
        <v>52</v>
      </c>
      <c r="C78" s="296"/>
      <c r="D78" s="295" t="s">
        <v>284</v>
      </c>
      <c r="E78" s="296"/>
      <c r="F78" s="297">
        <v>255</v>
      </c>
      <c r="G78" s="296"/>
      <c r="H78" s="201" t="s">
        <v>288</v>
      </c>
      <c r="I78" s="295" t="s">
        <v>232</v>
      </c>
      <c r="J78" s="296"/>
    </row>
    <row r="79" spans="2:10" ht="12.75" customHeight="1" x14ac:dyDescent="0.2">
      <c r="B79" s="295">
        <v>53</v>
      </c>
      <c r="C79" s="296"/>
      <c r="D79" s="295" t="s">
        <v>284</v>
      </c>
      <c r="E79" s="296"/>
      <c r="F79" s="297">
        <v>255</v>
      </c>
      <c r="G79" s="296"/>
      <c r="H79" s="201" t="s">
        <v>288</v>
      </c>
      <c r="I79" s="295" t="s">
        <v>289</v>
      </c>
      <c r="J79" s="296"/>
    </row>
    <row r="80" spans="2:10" ht="12.75" customHeight="1" x14ac:dyDescent="0.2">
      <c r="B80" s="295">
        <v>54</v>
      </c>
      <c r="C80" s="296"/>
      <c r="D80" s="295" t="s">
        <v>284</v>
      </c>
      <c r="E80" s="296"/>
      <c r="F80" s="297">
        <v>255</v>
      </c>
      <c r="G80" s="296"/>
      <c r="H80" s="201" t="s">
        <v>288</v>
      </c>
      <c r="I80" s="295" t="s">
        <v>290</v>
      </c>
      <c r="J80" s="296"/>
    </row>
    <row r="81" spans="2:10" ht="12.75" customHeight="1" x14ac:dyDescent="0.2">
      <c r="B81" s="295">
        <v>55</v>
      </c>
      <c r="C81" s="296"/>
      <c r="D81" s="295" t="s">
        <v>291</v>
      </c>
      <c r="E81" s="296"/>
      <c r="F81" s="297">
        <v>296.7</v>
      </c>
      <c r="G81" s="296"/>
      <c r="H81" s="201" t="s">
        <v>288</v>
      </c>
      <c r="I81" s="295" t="s">
        <v>237</v>
      </c>
      <c r="J81" s="296"/>
    </row>
    <row r="82" spans="2:10" ht="12.75" customHeight="1" x14ac:dyDescent="0.2">
      <c r="B82" s="295">
        <v>56</v>
      </c>
      <c r="C82" s="296"/>
      <c r="D82" s="295" t="s">
        <v>260</v>
      </c>
      <c r="E82" s="296"/>
      <c r="F82" s="297">
        <v>117</v>
      </c>
      <c r="G82" s="296"/>
      <c r="H82" s="201" t="s">
        <v>292</v>
      </c>
      <c r="I82" s="295" t="s">
        <v>277</v>
      </c>
      <c r="J82" s="296"/>
    </row>
    <row r="83" spans="2:10" ht="12.75" customHeight="1" x14ac:dyDescent="0.2">
      <c r="B83" s="295">
        <v>57</v>
      </c>
      <c r="C83" s="296"/>
      <c r="D83" s="295" t="s">
        <v>293</v>
      </c>
      <c r="E83" s="296"/>
      <c r="F83" s="297">
        <v>78</v>
      </c>
      <c r="G83" s="296"/>
      <c r="H83" s="201" t="s">
        <v>294</v>
      </c>
      <c r="I83" s="295" t="s">
        <v>275</v>
      </c>
      <c r="J83" s="296"/>
    </row>
    <row r="84" spans="2:10" ht="12.75" customHeight="1" x14ac:dyDescent="0.2">
      <c r="B84" s="295">
        <v>58</v>
      </c>
      <c r="C84" s="296"/>
      <c r="D84" s="295" t="s">
        <v>295</v>
      </c>
      <c r="E84" s="296"/>
      <c r="F84" s="297">
        <v>135</v>
      </c>
      <c r="G84" s="296"/>
      <c r="H84" s="201" t="s">
        <v>294</v>
      </c>
      <c r="I84" s="295" t="s">
        <v>249</v>
      </c>
      <c r="J84" s="296"/>
    </row>
    <row r="85" spans="2:10" ht="12.75" customHeight="1" x14ac:dyDescent="0.2">
      <c r="B85" s="295">
        <v>59</v>
      </c>
      <c r="C85" s="296"/>
      <c r="D85" s="304" t="s">
        <v>296</v>
      </c>
      <c r="E85" s="296"/>
      <c r="F85" s="297">
        <v>808.5</v>
      </c>
      <c r="G85" s="296"/>
      <c r="H85" s="201" t="s">
        <v>254</v>
      </c>
      <c r="I85" s="295" t="s">
        <v>235</v>
      </c>
      <c r="J85" s="296"/>
    </row>
    <row r="86" spans="2:10" ht="12.75" customHeight="1" x14ac:dyDescent="0.2">
      <c r="B86" s="295">
        <v>60</v>
      </c>
      <c r="C86" s="296"/>
      <c r="D86" s="295" t="s">
        <v>267</v>
      </c>
      <c r="E86" s="296"/>
      <c r="F86" s="297">
        <v>117</v>
      </c>
      <c r="G86" s="296"/>
      <c r="H86" s="201" t="s">
        <v>195</v>
      </c>
      <c r="I86" s="295" t="s">
        <v>297</v>
      </c>
      <c r="J86" s="296"/>
    </row>
    <row r="87" spans="2:10" ht="12.75" customHeight="1" x14ac:dyDescent="0.2">
      <c r="B87" s="295">
        <v>61</v>
      </c>
      <c r="C87" s="296"/>
      <c r="D87" s="295" t="s">
        <v>298</v>
      </c>
      <c r="E87" s="296"/>
      <c r="F87" s="297">
        <v>555</v>
      </c>
      <c r="G87" s="296"/>
      <c r="H87" s="201" t="s">
        <v>292</v>
      </c>
      <c r="I87" s="295" t="s">
        <v>249</v>
      </c>
      <c r="J87" s="296"/>
    </row>
    <row r="88" spans="2:10" ht="12.75" customHeight="1" x14ac:dyDescent="0.2">
      <c r="B88" s="295">
        <v>62</v>
      </c>
      <c r="C88" s="296"/>
      <c r="D88" s="304" t="s">
        <v>299</v>
      </c>
      <c r="E88" s="296"/>
      <c r="F88" s="297">
        <v>722.2</v>
      </c>
      <c r="G88" s="296"/>
      <c r="H88" s="201" t="s">
        <v>292</v>
      </c>
      <c r="I88" s="295" t="s">
        <v>228</v>
      </c>
      <c r="J88" s="296"/>
    </row>
    <row r="89" spans="2:10" ht="12.75" customHeight="1" x14ac:dyDescent="0.2">
      <c r="B89" s="295">
        <v>63</v>
      </c>
      <c r="C89" s="296"/>
      <c r="D89" s="295" t="s">
        <v>300</v>
      </c>
      <c r="E89" s="296"/>
      <c r="F89" s="297">
        <v>924</v>
      </c>
      <c r="G89" s="296"/>
      <c r="H89" s="201" t="s">
        <v>292</v>
      </c>
      <c r="I89" s="295" t="s">
        <v>301</v>
      </c>
      <c r="J89" s="296"/>
    </row>
    <row r="90" spans="2:10" ht="12.75" customHeight="1" x14ac:dyDescent="0.2">
      <c r="B90" s="295">
        <v>64</v>
      </c>
      <c r="C90" s="296"/>
      <c r="D90" s="295" t="s">
        <v>302</v>
      </c>
      <c r="E90" s="296"/>
      <c r="F90" s="297">
        <v>296.7</v>
      </c>
      <c r="G90" s="296"/>
      <c r="H90" s="201" t="s">
        <v>303</v>
      </c>
      <c r="I90" s="295" t="s">
        <v>239</v>
      </c>
      <c r="J90" s="296"/>
    </row>
    <row r="91" spans="2:10" x14ac:dyDescent="0.2">
      <c r="B91" s="298"/>
      <c r="C91" s="296"/>
      <c r="D91" s="307" t="s">
        <v>447</v>
      </c>
      <c r="E91" s="296"/>
      <c r="F91" s="299">
        <v>17267.150000000001</v>
      </c>
      <c r="G91" s="296"/>
      <c r="H91" s="202"/>
      <c r="I91" s="298"/>
      <c r="J91" s="296"/>
    </row>
    <row r="92" spans="2:10" ht="45.6" customHeight="1" x14ac:dyDescent="0.2">
      <c r="B92" s="300" t="s">
        <v>304</v>
      </c>
      <c r="C92" s="301"/>
      <c r="D92" s="301"/>
      <c r="E92" s="301"/>
      <c r="F92" s="301"/>
      <c r="G92" s="301"/>
      <c r="H92" s="301"/>
      <c r="I92" s="301"/>
      <c r="J92" s="301"/>
    </row>
    <row r="93" spans="2:10" ht="12.75" customHeight="1" x14ac:dyDescent="0.2">
      <c r="B93" s="302" t="s">
        <v>181</v>
      </c>
      <c r="C93" s="296"/>
      <c r="D93" s="302" t="s">
        <v>182</v>
      </c>
      <c r="E93" s="296"/>
      <c r="F93" s="302" t="s">
        <v>183</v>
      </c>
      <c r="G93" s="296"/>
      <c r="H93" s="200" t="s">
        <v>184</v>
      </c>
      <c r="I93" s="302" t="s">
        <v>185</v>
      </c>
      <c r="J93" s="296"/>
    </row>
    <row r="94" spans="2:10" ht="12.75" customHeight="1" x14ac:dyDescent="0.2">
      <c r="B94" s="295">
        <v>1</v>
      </c>
      <c r="C94" s="296"/>
      <c r="D94" s="304" t="s">
        <v>305</v>
      </c>
      <c r="E94" s="296"/>
      <c r="F94" s="297">
        <v>577.59</v>
      </c>
      <c r="G94" s="296"/>
      <c r="H94" s="201" t="s">
        <v>306</v>
      </c>
      <c r="I94" s="295" t="s">
        <v>237</v>
      </c>
      <c r="J94" s="296"/>
    </row>
    <row r="95" spans="2:10" ht="12.75" customHeight="1" x14ac:dyDescent="0.2">
      <c r="B95" s="295">
        <v>2</v>
      </c>
      <c r="C95" s="296"/>
      <c r="D95" s="304" t="s">
        <v>305</v>
      </c>
      <c r="E95" s="296"/>
      <c r="F95" s="297">
        <v>577.59</v>
      </c>
      <c r="G95" s="296"/>
      <c r="H95" s="201" t="s">
        <v>306</v>
      </c>
      <c r="I95" s="295" t="s">
        <v>239</v>
      </c>
      <c r="J95" s="296"/>
    </row>
    <row r="96" spans="2:10" ht="12.75" customHeight="1" x14ac:dyDescent="0.2">
      <c r="B96" s="295">
        <v>3</v>
      </c>
      <c r="C96" s="296"/>
      <c r="D96" s="295" t="s">
        <v>307</v>
      </c>
      <c r="E96" s="296"/>
      <c r="F96" s="297">
        <v>3175.89</v>
      </c>
      <c r="G96" s="296"/>
      <c r="H96" s="201" t="s">
        <v>306</v>
      </c>
      <c r="I96" s="295" t="s">
        <v>249</v>
      </c>
      <c r="J96" s="296"/>
    </row>
    <row r="97" spans="2:10" ht="12.75" customHeight="1" x14ac:dyDescent="0.2">
      <c r="B97" s="295">
        <v>4</v>
      </c>
      <c r="C97" s="296"/>
      <c r="D97" s="304" t="s">
        <v>308</v>
      </c>
      <c r="E97" s="296"/>
      <c r="F97" s="297">
        <v>46.96</v>
      </c>
      <c r="G97" s="296"/>
      <c r="H97" s="201" t="s">
        <v>309</v>
      </c>
      <c r="I97" s="295" t="s">
        <v>239</v>
      </c>
      <c r="J97" s="296"/>
    </row>
    <row r="98" spans="2:10" ht="12.75" customHeight="1" x14ac:dyDescent="0.2">
      <c r="B98" s="295">
        <v>5</v>
      </c>
      <c r="C98" s="296"/>
      <c r="D98" s="304" t="s">
        <v>310</v>
      </c>
      <c r="E98" s="296"/>
      <c r="F98" s="297">
        <v>400.35</v>
      </c>
      <c r="G98" s="296"/>
      <c r="H98" s="201" t="s">
        <v>187</v>
      </c>
      <c r="I98" s="295" t="s">
        <v>199</v>
      </c>
      <c r="J98" s="296"/>
    </row>
    <row r="99" spans="2:10" ht="12.75" customHeight="1" x14ac:dyDescent="0.2">
      <c r="B99" s="295">
        <v>6</v>
      </c>
      <c r="C99" s="296"/>
      <c r="D99" s="304" t="s">
        <v>311</v>
      </c>
      <c r="E99" s="296"/>
      <c r="F99" s="297">
        <v>118.03</v>
      </c>
      <c r="G99" s="296"/>
      <c r="H99" s="201" t="s">
        <v>312</v>
      </c>
      <c r="I99" s="295" t="s">
        <v>218</v>
      </c>
      <c r="J99" s="296"/>
    </row>
    <row r="100" spans="2:10" ht="12.75" customHeight="1" x14ac:dyDescent="0.2">
      <c r="B100" s="295">
        <v>7</v>
      </c>
      <c r="C100" s="296"/>
      <c r="D100" s="304" t="s">
        <v>313</v>
      </c>
      <c r="E100" s="296"/>
      <c r="F100" s="297">
        <v>533.79999999999995</v>
      </c>
      <c r="G100" s="296"/>
      <c r="H100" s="201" t="s">
        <v>312</v>
      </c>
      <c r="I100" s="295" t="s">
        <v>237</v>
      </c>
      <c r="J100" s="296"/>
    </row>
    <row r="101" spans="2:10" ht="12.75" customHeight="1" x14ac:dyDescent="0.2">
      <c r="B101" s="295">
        <v>8</v>
      </c>
      <c r="C101" s="296"/>
      <c r="D101" s="295" t="s">
        <v>314</v>
      </c>
      <c r="E101" s="296"/>
      <c r="F101" s="297">
        <v>92</v>
      </c>
      <c r="G101" s="296"/>
      <c r="H101" s="201" t="s">
        <v>312</v>
      </c>
      <c r="I101" s="295" t="s">
        <v>209</v>
      </c>
      <c r="J101" s="296"/>
    </row>
    <row r="102" spans="2:10" ht="12.75" customHeight="1" x14ac:dyDescent="0.2">
      <c r="B102" s="295">
        <v>9</v>
      </c>
      <c r="C102" s="296"/>
      <c r="D102" s="304" t="s">
        <v>315</v>
      </c>
      <c r="E102" s="296"/>
      <c r="F102" s="297">
        <v>92</v>
      </c>
      <c r="G102" s="296"/>
      <c r="H102" s="201" t="s">
        <v>312</v>
      </c>
      <c r="I102" s="295" t="s">
        <v>202</v>
      </c>
      <c r="J102" s="296"/>
    </row>
    <row r="103" spans="2:10" ht="12.75" customHeight="1" x14ac:dyDescent="0.2">
      <c r="B103" s="295">
        <v>10</v>
      </c>
      <c r="C103" s="296"/>
      <c r="D103" s="304" t="s">
        <v>315</v>
      </c>
      <c r="E103" s="296"/>
      <c r="F103" s="297">
        <v>92</v>
      </c>
      <c r="G103" s="296"/>
      <c r="H103" s="201" t="s">
        <v>316</v>
      </c>
      <c r="I103" s="295" t="s">
        <v>207</v>
      </c>
      <c r="J103" s="296"/>
    </row>
    <row r="104" spans="2:10" ht="12.75" customHeight="1" x14ac:dyDescent="0.2">
      <c r="B104" s="295">
        <v>11</v>
      </c>
      <c r="C104" s="296"/>
      <c r="D104" s="304" t="s">
        <v>317</v>
      </c>
      <c r="E104" s="296"/>
      <c r="F104" s="297">
        <v>92</v>
      </c>
      <c r="G104" s="296"/>
      <c r="H104" s="201" t="s">
        <v>316</v>
      </c>
      <c r="I104" s="295" t="s">
        <v>204</v>
      </c>
      <c r="J104" s="296"/>
    </row>
    <row r="105" spans="2:10" ht="12.75" customHeight="1" x14ac:dyDescent="0.2">
      <c r="B105" s="295">
        <v>12</v>
      </c>
      <c r="C105" s="296"/>
      <c r="D105" s="304" t="s">
        <v>318</v>
      </c>
      <c r="E105" s="296"/>
      <c r="F105" s="297">
        <v>800.7</v>
      </c>
      <c r="G105" s="296"/>
      <c r="H105" s="201" t="s">
        <v>206</v>
      </c>
      <c r="I105" s="295" t="s">
        <v>239</v>
      </c>
      <c r="J105" s="296"/>
    </row>
    <row r="106" spans="2:10" ht="12.75" customHeight="1" x14ac:dyDescent="0.2">
      <c r="B106" s="295">
        <v>13</v>
      </c>
      <c r="C106" s="296"/>
      <c r="D106" s="304" t="s">
        <v>319</v>
      </c>
      <c r="E106" s="296"/>
      <c r="F106" s="297">
        <v>226.48</v>
      </c>
      <c r="G106" s="296"/>
      <c r="H106" s="201" t="s">
        <v>201</v>
      </c>
      <c r="I106" s="295" t="s">
        <v>202</v>
      </c>
      <c r="J106" s="296"/>
    </row>
    <row r="107" spans="2:10" ht="12.75" customHeight="1" x14ac:dyDescent="0.2">
      <c r="B107" s="295">
        <v>14</v>
      </c>
      <c r="C107" s="296"/>
      <c r="D107" s="304" t="s">
        <v>317</v>
      </c>
      <c r="E107" s="296"/>
      <c r="F107" s="297">
        <v>226.48</v>
      </c>
      <c r="G107" s="296"/>
      <c r="H107" s="201" t="s">
        <v>201</v>
      </c>
      <c r="I107" s="295" t="s">
        <v>204</v>
      </c>
      <c r="J107" s="296"/>
    </row>
    <row r="108" spans="2:10" ht="12.75" customHeight="1" x14ac:dyDescent="0.2">
      <c r="B108" s="295">
        <v>15</v>
      </c>
      <c r="C108" s="296"/>
      <c r="D108" s="304" t="s">
        <v>315</v>
      </c>
      <c r="E108" s="296"/>
      <c r="F108" s="297">
        <v>226.48</v>
      </c>
      <c r="G108" s="296"/>
      <c r="H108" s="201" t="s">
        <v>206</v>
      </c>
      <c r="I108" s="295" t="s">
        <v>207</v>
      </c>
      <c r="J108" s="296"/>
    </row>
    <row r="109" spans="2:10" ht="12.75" customHeight="1" x14ac:dyDescent="0.2">
      <c r="B109" s="295">
        <v>16</v>
      </c>
      <c r="C109" s="296"/>
      <c r="D109" s="295" t="s">
        <v>315</v>
      </c>
      <c r="E109" s="296"/>
      <c r="F109" s="297">
        <v>226.48</v>
      </c>
      <c r="G109" s="296"/>
      <c r="H109" s="201" t="s">
        <v>208</v>
      </c>
      <c r="I109" s="295" t="s">
        <v>209</v>
      </c>
      <c r="J109" s="296"/>
    </row>
    <row r="110" spans="2:10" ht="12.75" customHeight="1" x14ac:dyDescent="0.2">
      <c r="B110" s="295">
        <v>17</v>
      </c>
      <c r="C110" s="296"/>
      <c r="D110" s="304" t="s">
        <v>320</v>
      </c>
      <c r="E110" s="296"/>
      <c r="F110" s="297">
        <v>265.3</v>
      </c>
      <c r="G110" s="296"/>
      <c r="H110" s="201" t="s">
        <v>211</v>
      </c>
      <c r="I110" s="295" t="s">
        <v>199</v>
      </c>
      <c r="J110" s="296"/>
    </row>
    <row r="111" spans="2:10" ht="12.75" customHeight="1" x14ac:dyDescent="0.2">
      <c r="B111" s="295">
        <v>18</v>
      </c>
      <c r="C111" s="296"/>
      <c r="D111" s="304" t="s">
        <v>321</v>
      </c>
      <c r="E111" s="296"/>
      <c r="F111" s="297">
        <v>266.89999999999998</v>
      </c>
      <c r="G111" s="296"/>
      <c r="H111" s="201" t="s">
        <v>216</v>
      </c>
      <c r="I111" s="295" t="s">
        <v>217</v>
      </c>
      <c r="J111" s="296"/>
    </row>
    <row r="112" spans="2:10" ht="12.75" customHeight="1" x14ac:dyDescent="0.2">
      <c r="B112" s="295">
        <v>19</v>
      </c>
      <c r="C112" s="296"/>
      <c r="D112" s="304" t="s">
        <v>322</v>
      </c>
      <c r="E112" s="296"/>
      <c r="F112" s="297">
        <v>266.89999999999998</v>
      </c>
      <c r="G112" s="296"/>
      <c r="H112" s="201" t="s">
        <v>216</v>
      </c>
      <c r="I112" s="295" t="s">
        <v>218</v>
      </c>
      <c r="J112" s="296"/>
    </row>
    <row r="113" spans="2:10" ht="12.75" customHeight="1" x14ac:dyDescent="0.2">
      <c r="B113" s="295">
        <v>20</v>
      </c>
      <c r="C113" s="296"/>
      <c r="D113" s="304" t="s">
        <v>323</v>
      </c>
      <c r="E113" s="296"/>
      <c r="F113" s="297">
        <v>266.89999999999998</v>
      </c>
      <c r="G113" s="296"/>
      <c r="H113" s="201" t="s">
        <v>219</v>
      </c>
      <c r="I113" s="295" t="s">
        <v>220</v>
      </c>
      <c r="J113" s="296"/>
    </row>
    <row r="114" spans="2:10" ht="12.75" customHeight="1" x14ac:dyDescent="0.2">
      <c r="B114" s="295">
        <v>21</v>
      </c>
      <c r="C114" s="296"/>
      <c r="D114" s="304" t="s">
        <v>323</v>
      </c>
      <c r="E114" s="296"/>
      <c r="F114" s="297">
        <v>266.89999999999998</v>
      </c>
      <c r="G114" s="296"/>
      <c r="H114" s="201" t="s">
        <v>219</v>
      </c>
      <c r="I114" s="295" t="s">
        <v>221</v>
      </c>
      <c r="J114" s="296"/>
    </row>
    <row r="115" spans="2:10" ht="12.75" customHeight="1" x14ac:dyDescent="0.2">
      <c r="B115" s="295">
        <v>22</v>
      </c>
      <c r="C115" s="296"/>
      <c r="D115" s="304" t="s">
        <v>324</v>
      </c>
      <c r="E115" s="296"/>
      <c r="F115" s="297">
        <v>266.89999999999998</v>
      </c>
      <c r="G115" s="296"/>
      <c r="H115" s="201" t="s">
        <v>219</v>
      </c>
      <c r="I115" s="295" t="s">
        <v>223</v>
      </c>
      <c r="J115" s="296"/>
    </row>
    <row r="116" spans="2:10" ht="12.75" customHeight="1" x14ac:dyDescent="0.2">
      <c r="B116" s="295">
        <v>23</v>
      </c>
      <c r="C116" s="296"/>
      <c r="D116" s="304" t="s">
        <v>325</v>
      </c>
      <c r="E116" s="296"/>
      <c r="F116" s="297">
        <v>330</v>
      </c>
      <c r="G116" s="296"/>
      <c r="H116" s="201" t="s">
        <v>213</v>
      </c>
      <c r="I116" s="295" t="s">
        <v>230</v>
      </c>
      <c r="J116" s="296"/>
    </row>
    <row r="117" spans="2:10" ht="12.75" customHeight="1" x14ac:dyDescent="0.2">
      <c r="B117" s="295">
        <v>24</v>
      </c>
      <c r="C117" s="296"/>
      <c r="D117" s="304" t="s">
        <v>326</v>
      </c>
      <c r="E117" s="296"/>
      <c r="F117" s="297">
        <v>266.89999999999998</v>
      </c>
      <c r="G117" s="296"/>
      <c r="H117" s="201" t="s">
        <v>213</v>
      </c>
      <c r="I117" s="295" t="s">
        <v>232</v>
      </c>
      <c r="J117" s="296"/>
    </row>
    <row r="118" spans="2:10" ht="12.75" customHeight="1" x14ac:dyDescent="0.2">
      <c r="B118" s="295">
        <v>25</v>
      </c>
      <c r="C118" s="296"/>
      <c r="D118" s="304" t="s">
        <v>323</v>
      </c>
      <c r="E118" s="296"/>
      <c r="F118" s="297">
        <v>266.89999999999998</v>
      </c>
      <c r="G118" s="296"/>
      <c r="H118" s="201" t="s">
        <v>213</v>
      </c>
      <c r="I118" s="295" t="s">
        <v>234</v>
      </c>
      <c r="J118" s="296"/>
    </row>
    <row r="119" spans="2:10" ht="12.75" customHeight="1" x14ac:dyDescent="0.2">
      <c r="B119" s="295">
        <v>26</v>
      </c>
      <c r="C119" s="296"/>
      <c r="D119" s="304" t="s">
        <v>323</v>
      </c>
      <c r="E119" s="296"/>
      <c r="F119" s="297">
        <v>266.89999999999998</v>
      </c>
      <c r="G119" s="296"/>
      <c r="H119" s="201" t="s">
        <v>219</v>
      </c>
      <c r="I119" s="295" t="s">
        <v>235</v>
      </c>
      <c r="J119" s="296"/>
    </row>
    <row r="120" spans="2:10" ht="12.75" customHeight="1" x14ac:dyDescent="0.2">
      <c r="B120" s="295">
        <v>27</v>
      </c>
      <c r="C120" s="296"/>
      <c r="D120" s="304" t="s">
        <v>327</v>
      </c>
      <c r="E120" s="296"/>
      <c r="F120" s="297">
        <v>93.24</v>
      </c>
      <c r="G120" s="296"/>
      <c r="H120" s="201" t="s">
        <v>227</v>
      </c>
      <c r="I120" s="295" t="s">
        <v>241</v>
      </c>
      <c r="J120" s="296"/>
    </row>
    <row r="121" spans="2:10" ht="12.75" customHeight="1" x14ac:dyDescent="0.2">
      <c r="B121" s="295">
        <v>28</v>
      </c>
      <c r="C121" s="296"/>
      <c r="D121" s="304" t="s">
        <v>328</v>
      </c>
      <c r="E121" s="296"/>
      <c r="F121" s="297">
        <v>962.15</v>
      </c>
      <c r="G121" s="296"/>
      <c r="H121" s="201" t="s">
        <v>189</v>
      </c>
      <c r="I121" s="295" t="s">
        <v>218</v>
      </c>
      <c r="J121" s="296"/>
    </row>
    <row r="122" spans="2:10" ht="12.75" customHeight="1" x14ac:dyDescent="0.2">
      <c r="B122" s="295">
        <v>29</v>
      </c>
      <c r="C122" s="296"/>
      <c r="D122" s="304" t="s">
        <v>323</v>
      </c>
      <c r="E122" s="296"/>
      <c r="F122" s="297">
        <v>266.89999999999998</v>
      </c>
      <c r="G122" s="296"/>
      <c r="H122" s="201" t="s">
        <v>189</v>
      </c>
      <c r="I122" s="295" t="s">
        <v>245</v>
      </c>
      <c r="J122" s="296"/>
    </row>
    <row r="123" spans="2:10" ht="12.75" customHeight="1" x14ac:dyDescent="0.2">
      <c r="B123" s="295">
        <v>30</v>
      </c>
      <c r="C123" s="296"/>
      <c r="D123" s="304" t="s">
        <v>329</v>
      </c>
      <c r="E123" s="296"/>
      <c r="F123" s="297">
        <v>357.21</v>
      </c>
      <c r="G123" s="296"/>
      <c r="H123" s="201" t="s">
        <v>247</v>
      </c>
      <c r="I123" s="295" t="s">
        <v>251</v>
      </c>
      <c r="J123" s="296"/>
    </row>
    <row r="124" spans="2:10" ht="12.75" customHeight="1" x14ac:dyDescent="0.2">
      <c r="B124" s="295">
        <v>31</v>
      </c>
      <c r="C124" s="296"/>
      <c r="D124" s="304" t="s">
        <v>330</v>
      </c>
      <c r="E124" s="296"/>
      <c r="F124" s="297">
        <v>116.5</v>
      </c>
      <c r="G124" s="296"/>
      <c r="H124" s="201" t="s">
        <v>247</v>
      </c>
      <c r="I124" s="295" t="s">
        <v>251</v>
      </c>
      <c r="J124" s="296"/>
    </row>
    <row r="125" spans="2:10" ht="12.75" customHeight="1" x14ac:dyDescent="0.2">
      <c r="B125" s="295">
        <v>32</v>
      </c>
      <c r="C125" s="296"/>
      <c r="D125" s="304" t="s">
        <v>331</v>
      </c>
      <c r="E125" s="296"/>
      <c r="F125" s="297">
        <v>174</v>
      </c>
      <c r="G125" s="296"/>
      <c r="H125" s="201" t="s">
        <v>272</v>
      </c>
      <c r="I125" s="295" t="s">
        <v>273</v>
      </c>
      <c r="J125" s="296"/>
    </row>
    <row r="126" spans="2:10" ht="12.75" customHeight="1" x14ac:dyDescent="0.2">
      <c r="B126" s="295">
        <v>33</v>
      </c>
      <c r="C126" s="296"/>
      <c r="D126" s="304" t="s">
        <v>332</v>
      </c>
      <c r="E126" s="296"/>
      <c r="F126" s="297">
        <v>79</v>
      </c>
      <c r="G126" s="296"/>
      <c r="H126" s="201" t="s">
        <v>272</v>
      </c>
      <c r="I126" s="295" t="s">
        <v>275</v>
      </c>
      <c r="J126" s="296"/>
    </row>
    <row r="127" spans="2:10" ht="12.75" customHeight="1" x14ac:dyDescent="0.2">
      <c r="B127" s="295">
        <v>34</v>
      </c>
      <c r="C127" s="296"/>
      <c r="D127" s="304" t="s">
        <v>323</v>
      </c>
      <c r="E127" s="296"/>
      <c r="F127" s="297">
        <v>266.89999999999998</v>
      </c>
      <c r="G127" s="296"/>
      <c r="H127" s="201" t="s">
        <v>272</v>
      </c>
      <c r="I127" s="295" t="s">
        <v>277</v>
      </c>
      <c r="J127" s="296"/>
    </row>
    <row r="128" spans="2:10" ht="12.75" customHeight="1" x14ac:dyDescent="0.2">
      <c r="B128" s="295">
        <v>35</v>
      </c>
      <c r="C128" s="296"/>
      <c r="D128" s="304" t="s">
        <v>323</v>
      </c>
      <c r="E128" s="296"/>
      <c r="F128" s="297">
        <v>266.89999999999998</v>
      </c>
      <c r="G128" s="296"/>
      <c r="H128" s="201" t="s">
        <v>272</v>
      </c>
      <c r="I128" s="295" t="s">
        <v>278</v>
      </c>
      <c r="J128" s="296"/>
    </row>
    <row r="129" spans="2:10" ht="12.75" customHeight="1" x14ac:dyDescent="0.2">
      <c r="B129" s="295">
        <v>36</v>
      </c>
      <c r="C129" s="296"/>
      <c r="D129" s="295" t="s">
        <v>333</v>
      </c>
      <c r="E129" s="296"/>
      <c r="F129" s="297">
        <v>578.37</v>
      </c>
      <c r="G129" s="296"/>
      <c r="H129" s="201" t="s">
        <v>334</v>
      </c>
      <c r="I129" s="295" t="s">
        <v>335</v>
      </c>
      <c r="J129" s="296"/>
    </row>
    <row r="130" spans="2:10" ht="12.75" customHeight="1" x14ac:dyDescent="0.2">
      <c r="B130" s="295">
        <v>37</v>
      </c>
      <c r="C130" s="296"/>
      <c r="D130" s="304" t="s">
        <v>336</v>
      </c>
      <c r="E130" s="296"/>
      <c r="F130" s="297">
        <v>52.77</v>
      </c>
      <c r="G130" s="296"/>
      <c r="H130" s="201" t="s">
        <v>294</v>
      </c>
      <c r="I130" s="295" t="s">
        <v>275</v>
      </c>
      <c r="J130" s="296"/>
    </row>
    <row r="131" spans="2:10" ht="12.75" customHeight="1" x14ac:dyDescent="0.2">
      <c r="B131" s="295">
        <v>38</v>
      </c>
      <c r="C131" s="296"/>
      <c r="D131" s="304" t="s">
        <v>337</v>
      </c>
      <c r="E131" s="296"/>
      <c r="F131" s="297">
        <v>1029.58</v>
      </c>
      <c r="G131" s="296"/>
      <c r="H131" s="201" t="s">
        <v>254</v>
      </c>
      <c r="I131" s="295" t="s">
        <v>235</v>
      </c>
      <c r="J131" s="296"/>
    </row>
    <row r="132" spans="2:10" ht="12.75" customHeight="1" x14ac:dyDescent="0.2">
      <c r="B132" s="295">
        <v>39</v>
      </c>
      <c r="C132" s="296"/>
      <c r="D132" s="304" t="s">
        <v>338</v>
      </c>
      <c r="E132" s="296"/>
      <c r="F132" s="297">
        <v>417.79</v>
      </c>
      <c r="G132" s="296"/>
      <c r="H132" s="201" t="s">
        <v>292</v>
      </c>
      <c r="I132" s="295" t="s">
        <v>228</v>
      </c>
      <c r="J132" s="296"/>
    </row>
    <row r="133" spans="2:10" ht="12.75" customHeight="1" x14ac:dyDescent="0.2">
      <c r="B133" s="295">
        <v>40</v>
      </c>
      <c r="C133" s="296"/>
      <c r="D133" s="304" t="s">
        <v>339</v>
      </c>
      <c r="E133" s="296"/>
      <c r="F133" s="297">
        <v>1751.5</v>
      </c>
      <c r="G133" s="296"/>
      <c r="H133" s="201" t="s">
        <v>292</v>
      </c>
      <c r="I133" s="295" t="s">
        <v>301</v>
      </c>
      <c r="J133" s="296"/>
    </row>
    <row r="134" spans="2:10" x14ac:dyDescent="0.2">
      <c r="B134" s="298"/>
      <c r="C134" s="296"/>
      <c r="D134" s="307" t="s">
        <v>447</v>
      </c>
      <c r="E134" s="296"/>
      <c r="F134" s="299">
        <v>16648.139999999996</v>
      </c>
      <c r="G134" s="296"/>
      <c r="H134" s="202"/>
      <c r="I134" s="298"/>
      <c r="J134" s="296"/>
    </row>
    <row r="135" spans="2:10" ht="45.6" customHeight="1" x14ac:dyDescent="0.2">
      <c r="B135" s="300" t="s">
        <v>340</v>
      </c>
      <c r="C135" s="301"/>
      <c r="D135" s="301"/>
      <c r="E135" s="301"/>
      <c r="F135" s="301"/>
      <c r="G135" s="301"/>
      <c r="H135" s="301"/>
      <c r="I135" s="301"/>
      <c r="J135" s="301"/>
    </row>
    <row r="136" spans="2:10" ht="12.75" customHeight="1" x14ac:dyDescent="0.2">
      <c r="B136" s="302" t="s">
        <v>181</v>
      </c>
      <c r="C136" s="296"/>
      <c r="D136" s="302" t="s">
        <v>182</v>
      </c>
      <c r="E136" s="296"/>
      <c r="F136" s="302" t="s">
        <v>183</v>
      </c>
      <c r="G136" s="296"/>
      <c r="H136" s="200" t="s">
        <v>184</v>
      </c>
      <c r="I136" s="302" t="s">
        <v>185</v>
      </c>
      <c r="J136" s="296"/>
    </row>
    <row r="137" spans="2:10" ht="12.75" customHeight="1" x14ac:dyDescent="0.2">
      <c r="B137" s="295">
        <v>1</v>
      </c>
      <c r="C137" s="296"/>
      <c r="D137" s="295" t="s">
        <v>341</v>
      </c>
      <c r="E137" s="296"/>
      <c r="F137" s="297">
        <v>4551.16</v>
      </c>
      <c r="G137" s="296"/>
      <c r="H137" s="201" t="s">
        <v>306</v>
      </c>
      <c r="I137" s="295" t="s">
        <v>249</v>
      </c>
      <c r="J137" s="296"/>
    </row>
    <row r="138" spans="2:10" ht="12.75" customHeight="1" x14ac:dyDescent="0.2">
      <c r="B138" s="295">
        <v>2</v>
      </c>
      <c r="C138" s="296"/>
      <c r="D138" s="295" t="s">
        <v>342</v>
      </c>
      <c r="E138" s="296"/>
      <c r="F138" s="297">
        <v>453.16</v>
      </c>
      <c r="G138" s="296"/>
      <c r="H138" s="201" t="s">
        <v>309</v>
      </c>
      <c r="I138" s="295" t="s">
        <v>239</v>
      </c>
      <c r="J138" s="296"/>
    </row>
    <row r="139" spans="2:10" ht="12.75" customHeight="1" x14ac:dyDescent="0.2">
      <c r="B139" s="295">
        <v>3</v>
      </c>
      <c r="C139" s="296"/>
      <c r="D139" s="295" t="s">
        <v>343</v>
      </c>
      <c r="E139" s="296"/>
      <c r="F139" s="297">
        <v>26.33</v>
      </c>
      <c r="G139" s="296"/>
      <c r="H139" s="201" t="s">
        <v>312</v>
      </c>
      <c r="I139" s="295" t="s">
        <v>218</v>
      </c>
      <c r="J139" s="296"/>
    </row>
    <row r="140" spans="2:10" ht="12.75" customHeight="1" x14ac:dyDescent="0.2">
      <c r="B140" s="295">
        <v>4</v>
      </c>
      <c r="C140" s="296"/>
      <c r="D140" s="295" t="s">
        <v>344</v>
      </c>
      <c r="E140" s="296"/>
      <c r="F140" s="297">
        <v>378.45</v>
      </c>
      <c r="G140" s="296"/>
      <c r="H140" s="201" t="s">
        <v>206</v>
      </c>
      <c r="I140" s="295" t="s">
        <v>239</v>
      </c>
      <c r="J140" s="296"/>
    </row>
    <row r="141" spans="2:10" ht="12.75" customHeight="1" x14ac:dyDescent="0.2">
      <c r="B141" s="295">
        <v>5</v>
      </c>
      <c r="C141" s="296"/>
      <c r="D141" s="304" t="s">
        <v>345</v>
      </c>
      <c r="E141" s="296"/>
      <c r="F141" s="297">
        <v>454.66</v>
      </c>
      <c r="G141" s="296"/>
      <c r="H141" s="201" t="s">
        <v>208</v>
      </c>
      <c r="I141" s="295" t="s">
        <v>249</v>
      </c>
      <c r="J141" s="296"/>
    </row>
    <row r="142" spans="2:10" ht="12.75" customHeight="1" x14ac:dyDescent="0.2">
      <c r="B142" s="295">
        <v>6</v>
      </c>
      <c r="C142" s="296"/>
      <c r="D142" s="295" t="s">
        <v>346</v>
      </c>
      <c r="E142" s="296"/>
      <c r="F142" s="297">
        <v>221.54</v>
      </c>
      <c r="G142" s="296"/>
      <c r="H142" s="201" t="s">
        <v>272</v>
      </c>
      <c r="I142" s="295" t="s">
        <v>273</v>
      </c>
      <c r="J142" s="296"/>
    </row>
    <row r="143" spans="2:10" ht="12.75" customHeight="1" x14ac:dyDescent="0.2">
      <c r="B143" s="295">
        <v>7</v>
      </c>
      <c r="C143" s="296"/>
      <c r="D143" s="295" t="s">
        <v>347</v>
      </c>
      <c r="E143" s="296"/>
      <c r="F143" s="297">
        <v>287</v>
      </c>
      <c r="G143" s="296"/>
      <c r="H143" s="201" t="s">
        <v>272</v>
      </c>
      <c r="I143" s="295" t="s">
        <v>249</v>
      </c>
      <c r="J143" s="296"/>
    </row>
    <row r="144" spans="2:10" ht="12.75" customHeight="1" x14ac:dyDescent="0.2">
      <c r="B144" s="295">
        <v>8</v>
      </c>
      <c r="C144" s="296"/>
      <c r="D144" s="295" t="s">
        <v>348</v>
      </c>
      <c r="E144" s="296"/>
      <c r="F144" s="297">
        <v>33.299999999999997</v>
      </c>
      <c r="G144" s="296"/>
      <c r="H144" s="201" t="s">
        <v>292</v>
      </c>
      <c r="I144" s="295" t="s">
        <v>301</v>
      </c>
      <c r="J144" s="296"/>
    </row>
    <row r="145" spans="2:10" ht="12.75" customHeight="1" x14ac:dyDescent="0.2">
      <c r="B145" s="295">
        <v>9</v>
      </c>
      <c r="C145" s="296"/>
      <c r="D145" s="304" t="s">
        <v>349</v>
      </c>
      <c r="E145" s="296"/>
      <c r="F145" s="297">
        <v>8.2799999999999994</v>
      </c>
      <c r="G145" s="296"/>
      <c r="H145" s="201" t="s">
        <v>294</v>
      </c>
      <c r="I145" s="295" t="s">
        <v>275</v>
      </c>
      <c r="J145" s="296"/>
    </row>
    <row r="146" spans="2:10" ht="12.75" customHeight="1" x14ac:dyDescent="0.2">
      <c r="B146" s="295">
        <v>10</v>
      </c>
      <c r="C146" s="296"/>
      <c r="D146" s="304" t="s">
        <v>350</v>
      </c>
      <c r="E146" s="296"/>
      <c r="F146" s="297">
        <v>30.8</v>
      </c>
      <c r="G146" s="296"/>
      <c r="H146" s="201" t="s">
        <v>254</v>
      </c>
      <c r="I146" s="295" t="s">
        <v>235</v>
      </c>
      <c r="J146" s="296"/>
    </row>
    <row r="147" spans="2:10" ht="12.75" customHeight="1" x14ac:dyDescent="0.2">
      <c r="B147" s="295">
        <v>11</v>
      </c>
      <c r="C147" s="296"/>
      <c r="D147" s="304" t="s">
        <v>351</v>
      </c>
      <c r="E147" s="296"/>
      <c r="F147" s="297">
        <v>17.2</v>
      </c>
      <c r="G147" s="296"/>
      <c r="H147" s="201" t="s">
        <v>292</v>
      </c>
      <c r="I147" s="295" t="s">
        <v>228</v>
      </c>
      <c r="J147" s="296"/>
    </row>
    <row r="148" spans="2:10" x14ac:dyDescent="0.2">
      <c r="B148" s="298"/>
      <c r="C148" s="296"/>
      <c r="D148" s="307" t="s">
        <v>447</v>
      </c>
      <c r="E148" s="296"/>
      <c r="F148" s="299">
        <v>6461.8799999999992</v>
      </c>
      <c r="G148" s="296"/>
      <c r="H148" s="202"/>
      <c r="I148" s="298"/>
      <c r="J148" s="296"/>
    </row>
    <row r="149" spans="2:10" ht="45.6" customHeight="1" x14ac:dyDescent="0.2">
      <c r="B149" s="300" t="s">
        <v>352</v>
      </c>
      <c r="C149" s="301"/>
      <c r="D149" s="301"/>
      <c r="E149" s="301"/>
      <c r="F149" s="301"/>
      <c r="G149" s="301"/>
      <c r="H149" s="301"/>
      <c r="I149" s="301"/>
      <c r="J149" s="301"/>
    </row>
    <row r="150" spans="2:10" ht="12.75" customHeight="1" x14ac:dyDescent="0.2">
      <c r="B150" s="302" t="s">
        <v>181</v>
      </c>
      <c r="C150" s="296"/>
      <c r="D150" s="302" t="s">
        <v>182</v>
      </c>
      <c r="E150" s="296"/>
      <c r="F150" s="302" t="s">
        <v>183</v>
      </c>
      <c r="G150" s="296"/>
      <c r="H150" s="200" t="s">
        <v>184</v>
      </c>
      <c r="I150" s="302" t="s">
        <v>185</v>
      </c>
      <c r="J150" s="296"/>
    </row>
    <row r="151" spans="2:10" ht="12.75" customHeight="1" x14ac:dyDescent="0.2">
      <c r="B151" s="295">
        <v>1</v>
      </c>
      <c r="C151" s="296"/>
      <c r="D151" s="295" t="s">
        <v>353</v>
      </c>
      <c r="E151" s="296"/>
      <c r="F151" s="297">
        <v>545.46</v>
      </c>
      <c r="G151" s="296"/>
      <c r="H151" s="201" t="s">
        <v>354</v>
      </c>
      <c r="I151" s="295" t="s">
        <v>355</v>
      </c>
      <c r="J151" s="296"/>
    </row>
    <row r="152" spans="2:10" ht="12.75" customHeight="1" x14ac:dyDescent="0.2">
      <c r="B152" s="295">
        <v>2</v>
      </c>
      <c r="C152" s="296"/>
      <c r="D152" s="295" t="s">
        <v>353</v>
      </c>
      <c r="E152" s="296"/>
      <c r="F152" s="297">
        <v>524.85</v>
      </c>
      <c r="G152" s="296"/>
      <c r="H152" s="201" t="s">
        <v>356</v>
      </c>
      <c r="I152" s="295" t="s">
        <v>355</v>
      </c>
      <c r="J152" s="296"/>
    </row>
    <row r="153" spans="2:10" ht="12.75" customHeight="1" x14ac:dyDescent="0.2">
      <c r="B153" s="295">
        <v>3</v>
      </c>
      <c r="C153" s="296"/>
      <c r="D153" s="295" t="s">
        <v>357</v>
      </c>
      <c r="E153" s="296"/>
      <c r="F153" s="297">
        <v>2000</v>
      </c>
      <c r="G153" s="296"/>
      <c r="H153" s="201" t="s">
        <v>189</v>
      </c>
      <c r="I153" s="295" t="s">
        <v>358</v>
      </c>
      <c r="J153" s="296"/>
    </row>
    <row r="154" spans="2:10" ht="12.75" customHeight="1" x14ac:dyDescent="0.2">
      <c r="B154" s="295">
        <v>4</v>
      </c>
      <c r="C154" s="296"/>
      <c r="D154" s="295" t="s">
        <v>353</v>
      </c>
      <c r="E154" s="296"/>
      <c r="F154" s="297">
        <v>406.52</v>
      </c>
      <c r="G154" s="296"/>
      <c r="H154" s="201" t="s">
        <v>280</v>
      </c>
      <c r="I154" s="295" t="s">
        <v>355</v>
      </c>
      <c r="J154" s="296"/>
    </row>
    <row r="155" spans="2:10" x14ac:dyDescent="0.2">
      <c r="B155" s="298"/>
      <c r="C155" s="296"/>
      <c r="D155" s="307" t="s">
        <v>447</v>
      </c>
      <c r="E155" s="296"/>
      <c r="F155" s="299">
        <v>3476.83</v>
      </c>
      <c r="G155" s="296"/>
      <c r="H155" s="202"/>
      <c r="I155" s="298"/>
      <c r="J155" s="296"/>
    </row>
    <row r="156" spans="2:10" ht="45.6" customHeight="1" x14ac:dyDescent="0.2">
      <c r="B156" s="300" t="s">
        <v>359</v>
      </c>
      <c r="C156" s="301"/>
      <c r="D156" s="301"/>
      <c r="E156" s="301"/>
      <c r="F156" s="301"/>
      <c r="G156" s="301"/>
      <c r="H156" s="301"/>
      <c r="I156" s="301"/>
      <c r="J156" s="301"/>
    </row>
    <row r="157" spans="2:10" ht="12.75" customHeight="1" x14ac:dyDescent="0.2">
      <c r="B157" s="302" t="s">
        <v>181</v>
      </c>
      <c r="C157" s="296"/>
      <c r="D157" s="302" t="s">
        <v>182</v>
      </c>
      <c r="E157" s="296"/>
      <c r="F157" s="302" t="s">
        <v>183</v>
      </c>
      <c r="G157" s="296"/>
      <c r="H157" s="200" t="s">
        <v>184</v>
      </c>
      <c r="I157" s="302" t="s">
        <v>185</v>
      </c>
      <c r="J157" s="296"/>
    </row>
    <row r="158" spans="2:10" ht="12.75" customHeight="1" x14ac:dyDescent="0.2">
      <c r="B158" s="295">
        <v>1</v>
      </c>
      <c r="C158" s="296"/>
      <c r="D158" s="295" t="s">
        <v>360</v>
      </c>
      <c r="E158" s="296"/>
      <c r="F158" s="297">
        <v>684</v>
      </c>
      <c r="G158" s="296"/>
      <c r="H158" s="201" t="s">
        <v>354</v>
      </c>
      <c r="I158" s="295" t="s">
        <v>361</v>
      </c>
      <c r="J158" s="296"/>
    </row>
    <row r="159" spans="2:10" x14ac:dyDescent="0.2">
      <c r="B159" s="298"/>
      <c r="C159" s="296"/>
      <c r="D159" s="307" t="s">
        <v>447</v>
      </c>
      <c r="E159" s="296"/>
      <c r="F159" s="299">
        <v>684</v>
      </c>
      <c r="G159" s="296"/>
      <c r="H159" s="202"/>
      <c r="I159" s="298"/>
      <c r="J159" s="296"/>
    </row>
    <row r="160" spans="2:10" ht="45.6" customHeight="1" x14ac:dyDescent="0.2">
      <c r="B160" s="300" t="s">
        <v>362</v>
      </c>
      <c r="C160" s="301"/>
      <c r="D160" s="301"/>
      <c r="E160" s="301"/>
      <c r="F160" s="301"/>
      <c r="G160" s="301"/>
      <c r="H160" s="301"/>
      <c r="I160" s="301"/>
      <c r="J160" s="301"/>
    </row>
    <row r="161" spans="2:10" ht="12.75" customHeight="1" x14ac:dyDescent="0.2">
      <c r="B161" s="302" t="s">
        <v>181</v>
      </c>
      <c r="C161" s="296"/>
      <c r="D161" s="302" t="s">
        <v>182</v>
      </c>
      <c r="E161" s="296"/>
      <c r="F161" s="302" t="s">
        <v>183</v>
      </c>
      <c r="G161" s="296"/>
      <c r="H161" s="200" t="s">
        <v>184</v>
      </c>
      <c r="I161" s="302" t="s">
        <v>185</v>
      </c>
      <c r="J161" s="296"/>
    </row>
    <row r="162" spans="2:10" ht="12.75" customHeight="1" x14ac:dyDescent="0.2">
      <c r="B162" s="295">
        <v>1</v>
      </c>
      <c r="C162" s="296"/>
      <c r="D162" s="295" t="s">
        <v>363</v>
      </c>
      <c r="E162" s="296"/>
      <c r="F162" s="297">
        <v>51</v>
      </c>
      <c r="G162" s="296"/>
      <c r="H162" s="201" t="s">
        <v>364</v>
      </c>
      <c r="I162" s="295" t="s">
        <v>365</v>
      </c>
      <c r="J162" s="296"/>
    </row>
    <row r="163" spans="2:10" ht="18.75" customHeight="1" x14ac:dyDescent="0.2">
      <c r="B163" s="295">
        <v>2</v>
      </c>
      <c r="C163" s="296"/>
      <c r="D163" s="295" t="s">
        <v>366</v>
      </c>
      <c r="E163" s="296"/>
      <c r="F163" s="297">
        <v>50</v>
      </c>
      <c r="G163" s="296"/>
      <c r="H163" s="201" t="s">
        <v>364</v>
      </c>
      <c r="I163" s="295" t="s">
        <v>367</v>
      </c>
      <c r="J163" s="296"/>
    </row>
    <row r="164" spans="2:10" ht="12.75" customHeight="1" x14ac:dyDescent="0.2">
      <c r="B164" s="295">
        <v>3</v>
      </c>
      <c r="C164" s="296"/>
      <c r="D164" s="295" t="s">
        <v>368</v>
      </c>
      <c r="E164" s="296"/>
      <c r="F164" s="297">
        <v>76</v>
      </c>
      <c r="G164" s="296"/>
      <c r="H164" s="201" t="s">
        <v>316</v>
      </c>
      <c r="I164" s="295" t="s">
        <v>369</v>
      </c>
      <c r="J164" s="296"/>
    </row>
    <row r="165" spans="2:10" ht="12.75" customHeight="1" x14ac:dyDescent="0.2">
      <c r="B165" s="295">
        <v>4</v>
      </c>
      <c r="C165" s="296"/>
      <c r="D165" s="295" t="s">
        <v>370</v>
      </c>
      <c r="E165" s="296"/>
      <c r="F165" s="297">
        <v>40</v>
      </c>
      <c r="G165" s="296"/>
      <c r="H165" s="201" t="s">
        <v>316</v>
      </c>
      <c r="I165" s="295" t="s">
        <v>371</v>
      </c>
      <c r="J165" s="296"/>
    </row>
    <row r="166" spans="2:10" ht="12.75" customHeight="1" x14ac:dyDescent="0.2">
      <c r="B166" s="295">
        <v>5</v>
      </c>
      <c r="C166" s="296"/>
      <c r="D166" s="295" t="s">
        <v>372</v>
      </c>
      <c r="E166" s="296"/>
      <c r="F166" s="297">
        <v>40</v>
      </c>
      <c r="G166" s="296"/>
      <c r="H166" s="201" t="s">
        <v>316</v>
      </c>
      <c r="I166" s="295" t="s">
        <v>371</v>
      </c>
      <c r="J166" s="296"/>
    </row>
    <row r="167" spans="2:10" ht="27" customHeight="1" x14ac:dyDescent="0.2">
      <c r="B167" s="295">
        <v>6</v>
      </c>
      <c r="C167" s="296"/>
      <c r="D167" s="295" t="s">
        <v>373</v>
      </c>
      <c r="E167" s="296"/>
      <c r="F167" s="297">
        <v>88.5</v>
      </c>
      <c r="G167" s="296"/>
      <c r="H167" s="201" t="s">
        <v>374</v>
      </c>
      <c r="I167" s="295" t="s">
        <v>375</v>
      </c>
      <c r="J167" s="296"/>
    </row>
    <row r="168" spans="2:10" ht="31.5" customHeight="1" x14ac:dyDescent="0.2">
      <c r="B168" s="295">
        <v>7</v>
      </c>
      <c r="C168" s="296"/>
      <c r="D168" s="295" t="s">
        <v>376</v>
      </c>
      <c r="E168" s="296"/>
      <c r="F168" s="297">
        <v>472</v>
      </c>
      <c r="G168" s="296"/>
      <c r="H168" s="201" t="s">
        <v>374</v>
      </c>
      <c r="I168" s="295" t="s">
        <v>377</v>
      </c>
      <c r="J168" s="296"/>
    </row>
    <row r="169" spans="2:10" ht="12.75" customHeight="1" x14ac:dyDescent="0.2">
      <c r="B169" s="295">
        <v>8</v>
      </c>
      <c r="C169" s="296"/>
      <c r="D169" s="295" t="s">
        <v>378</v>
      </c>
      <c r="E169" s="296"/>
      <c r="F169" s="297">
        <v>50</v>
      </c>
      <c r="G169" s="296"/>
      <c r="H169" s="201" t="s">
        <v>211</v>
      </c>
      <c r="I169" s="295" t="s">
        <v>367</v>
      </c>
      <c r="J169" s="296"/>
    </row>
    <row r="170" spans="2:10" ht="20.25" customHeight="1" x14ac:dyDescent="0.2">
      <c r="B170" s="295">
        <v>9</v>
      </c>
      <c r="C170" s="296"/>
      <c r="D170" s="295" t="s">
        <v>379</v>
      </c>
      <c r="E170" s="296"/>
      <c r="F170" s="297">
        <v>50</v>
      </c>
      <c r="G170" s="296"/>
      <c r="H170" s="201" t="s">
        <v>213</v>
      </c>
      <c r="I170" s="295" t="s">
        <v>367</v>
      </c>
      <c r="J170" s="296"/>
    </row>
    <row r="171" spans="2:10" ht="12.75" customHeight="1" x14ac:dyDescent="0.2">
      <c r="B171" s="295">
        <v>10</v>
      </c>
      <c r="C171" s="296"/>
      <c r="D171" s="295" t="s">
        <v>380</v>
      </c>
      <c r="E171" s="296"/>
      <c r="F171" s="297">
        <v>50</v>
      </c>
      <c r="G171" s="296"/>
      <c r="H171" s="201" t="s">
        <v>213</v>
      </c>
      <c r="I171" s="295" t="s">
        <v>367</v>
      </c>
      <c r="J171" s="296"/>
    </row>
    <row r="172" spans="2:10" ht="12.75" customHeight="1" x14ac:dyDescent="0.2">
      <c r="B172" s="295">
        <v>11</v>
      </c>
      <c r="C172" s="296"/>
      <c r="D172" s="295" t="s">
        <v>381</v>
      </c>
      <c r="E172" s="296"/>
      <c r="F172" s="297">
        <v>50</v>
      </c>
      <c r="G172" s="296"/>
      <c r="H172" s="201" t="s">
        <v>213</v>
      </c>
      <c r="I172" s="295" t="s">
        <v>367</v>
      </c>
      <c r="J172" s="296"/>
    </row>
    <row r="173" spans="2:10" ht="12.75" customHeight="1" x14ac:dyDescent="0.2">
      <c r="B173" s="295">
        <v>12</v>
      </c>
      <c r="C173" s="296"/>
      <c r="D173" s="295" t="s">
        <v>382</v>
      </c>
      <c r="E173" s="296"/>
      <c r="F173" s="297">
        <v>50</v>
      </c>
      <c r="G173" s="296"/>
      <c r="H173" s="201" t="s">
        <v>303</v>
      </c>
      <c r="I173" s="295" t="s">
        <v>367</v>
      </c>
      <c r="J173" s="296"/>
    </row>
    <row r="174" spans="2:10" x14ac:dyDescent="0.2">
      <c r="B174" s="298"/>
      <c r="C174" s="296"/>
      <c r="D174" s="307" t="s">
        <v>447</v>
      </c>
      <c r="E174" s="296"/>
      <c r="F174" s="299">
        <v>1067.5</v>
      </c>
      <c r="G174" s="296"/>
      <c r="H174" s="202"/>
      <c r="I174" s="298"/>
      <c r="J174" s="296"/>
    </row>
    <row r="175" spans="2:10" ht="45.6" customHeight="1" x14ac:dyDescent="0.2">
      <c r="B175" s="303" t="s">
        <v>383</v>
      </c>
      <c r="C175" s="301"/>
      <c r="D175" s="301"/>
      <c r="E175" s="301"/>
      <c r="F175" s="301"/>
      <c r="G175" s="301"/>
      <c r="H175" s="301"/>
      <c r="I175" s="301"/>
      <c r="J175" s="301"/>
    </row>
    <row r="176" spans="2:10" ht="12.75" customHeight="1" x14ac:dyDescent="0.2">
      <c r="B176" s="302" t="s">
        <v>181</v>
      </c>
      <c r="C176" s="296"/>
      <c r="D176" s="302" t="s">
        <v>182</v>
      </c>
      <c r="E176" s="296"/>
      <c r="F176" s="302" t="s">
        <v>183</v>
      </c>
      <c r="G176" s="296"/>
      <c r="H176" s="200" t="s">
        <v>184</v>
      </c>
      <c r="I176" s="302" t="s">
        <v>185</v>
      </c>
      <c r="J176" s="296"/>
    </row>
    <row r="177" spans="2:10" ht="12.75" customHeight="1" x14ac:dyDescent="0.2">
      <c r="B177" s="295">
        <v>1</v>
      </c>
      <c r="C177" s="296"/>
      <c r="D177" s="295" t="s">
        <v>384</v>
      </c>
      <c r="E177" s="296"/>
      <c r="F177" s="297">
        <v>841.5</v>
      </c>
      <c r="G177" s="296"/>
      <c r="H177" s="201" t="s">
        <v>385</v>
      </c>
      <c r="I177" s="295" t="s">
        <v>386</v>
      </c>
      <c r="J177" s="296"/>
    </row>
    <row r="178" spans="2:10" x14ac:dyDescent="0.2">
      <c r="B178" s="298"/>
      <c r="C178" s="296"/>
      <c r="D178" s="307" t="s">
        <v>447</v>
      </c>
      <c r="E178" s="296"/>
      <c r="F178" s="299">
        <v>841.5</v>
      </c>
      <c r="G178" s="296"/>
      <c r="H178" s="202"/>
      <c r="I178" s="298"/>
      <c r="J178" s="296"/>
    </row>
    <row r="179" spans="2:10" ht="45.6" customHeight="1" x14ac:dyDescent="0.2">
      <c r="B179" s="300" t="s">
        <v>387</v>
      </c>
      <c r="C179" s="301"/>
      <c r="D179" s="301"/>
      <c r="E179" s="301"/>
      <c r="F179" s="301"/>
      <c r="G179" s="301"/>
      <c r="H179" s="301"/>
      <c r="I179" s="301"/>
      <c r="J179" s="301"/>
    </row>
    <row r="180" spans="2:10" ht="12.75" customHeight="1" x14ac:dyDescent="0.2">
      <c r="B180" s="302" t="s">
        <v>181</v>
      </c>
      <c r="C180" s="296"/>
      <c r="D180" s="302" t="s">
        <v>182</v>
      </c>
      <c r="E180" s="296"/>
      <c r="F180" s="302" t="s">
        <v>183</v>
      </c>
      <c r="G180" s="296"/>
      <c r="H180" s="200" t="s">
        <v>184</v>
      </c>
      <c r="I180" s="302" t="s">
        <v>185</v>
      </c>
      <c r="J180" s="296"/>
    </row>
    <row r="181" spans="2:10" ht="12.75" customHeight="1" x14ac:dyDescent="0.2">
      <c r="B181" s="295">
        <v>1</v>
      </c>
      <c r="C181" s="296"/>
      <c r="D181" s="295" t="s">
        <v>388</v>
      </c>
      <c r="E181" s="296"/>
      <c r="F181" s="297">
        <v>945.52</v>
      </c>
      <c r="G181" s="296"/>
      <c r="H181" s="201" t="s">
        <v>195</v>
      </c>
      <c r="I181" s="295" t="s">
        <v>388</v>
      </c>
      <c r="J181" s="296"/>
    </row>
    <row r="182" spans="2:10" x14ac:dyDescent="0.2">
      <c r="B182" s="298"/>
      <c r="C182" s="296"/>
      <c r="D182" s="307" t="s">
        <v>447</v>
      </c>
      <c r="E182" s="296"/>
      <c r="F182" s="299">
        <f>F181</f>
        <v>945.52</v>
      </c>
      <c r="G182" s="296"/>
      <c r="H182" s="202"/>
      <c r="I182" s="298"/>
      <c r="J182" s="296"/>
    </row>
    <row r="183" spans="2:10" ht="45.6" customHeight="1" x14ac:dyDescent="0.2">
      <c r="B183" s="300" t="s">
        <v>389</v>
      </c>
      <c r="C183" s="301"/>
      <c r="D183" s="301"/>
      <c r="E183" s="301"/>
      <c r="F183" s="301"/>
      <c r="G183" s="301"/>
      <c r="H183" s="301"/>
      <c r="I183" s="301"/>
      <c r="J183" s="301"/>
    </row>
    <row r="184" spans="2:10" ht="12.75" customHeight="1" x14ac:dyDescent="0.2">
      <c r="B184" s="302" t="s">
        <v>181</v>
      </c>
      <c r="C184" s="296"/>
      <c r="D184" s="302" t="s">
        <v>182</v>
      </c>
      <c r="E184" s="296"/>
      <c r="F184" s="302" t="s">
        <v>183</v>
      </c>
      <c r="G184" s="296"/>
      <c r="H184" s="200" t="s">
        <v>184</v>
      </c>
      <c r="I184" s="302" t="s">
        <v>185</v>
      </c>
      <c r="J184" s="296"/>
    </row>
    <row r="185" spans="2:10" ht="12.75" customHeight="1" x14ac:dyDescent="0.2">
      <c r="B185" s="295">
        <v>1</v>
      </c>
      <c r="C185" s="296"/>
      <c r="D185" s="295" t="s">
        <v>390</v>
      </c>
      <c r="E185" s="296"/>
      <c r="F185" s="297">
        <v>349.1</v>
      </c>
      <c r="G185" s="296"/>
      <c r="H185" s="201" t="s">
        <v>391</v>
      </c>
      <c r="I185" s="295" t="s">
        <v>392</v>
      </c>
      <c r="J185" s="296"/>
    </row>
    <row r="186" spans="2:10" ht="12.75" customHeight="1" x14ac:dyDescent="0.2">
      <c r="B186" s="295">
        <v>2</v>
      </c>
      <c r="C186" s="296"/>
      <c r="D186" s="295" t="s">
        <v>393</v>
      </c>
      <c r="E186" s="296"/>
      <c r="F186" s="297">
        <v>124.8</v>
      </c>
      <c r="G186" s="296"/>
      <c r="H186" s="201" t="s">
        <v>394</v>
      </c>
      <c r="I186" s="295" t="s">
        <v>395</v>
      </c>
      <c r="J186" s="296"/>
    </row>
    <row r="187" spans="2:10" ht="12.75" customHeight="1" x14ac:dyDescent="0.2">
      <c r="B187" s="295">
        <v>3</v>
      </c>
      <c r="C187" s="296"/>
      <c r="D187" s="295" t="s">
        <v>390</v>
      </c>
      <c r="E187" s="296"/>
      <c r="F187" s="297">
        <v>411.5</v>
      </c>
      <c r="G187" s="296"/>
      <c r="H187" s="201" t="s">
        <v>394</v>
      </c>
      <c r="I187" s="295" t="s">
        <v>395</v>
      </c>
      <c r="J187" s="296"/>
    </row>
    <row r="188" spans="2:10" ht="12.75" customHeight="1" x14ac:dyDescent="0.2">
      <c r="B188" s="295">
        <v>4</v>
      </c>
      <c r="C188" s="296"/>
      <c r="D188" s="295" t="s">
        <v>393</v>
      </c>
      <c r="E188" s="296"/>
      <c r="F188" s="297">
        <v>218.3</v>
      </c>
      <c r="G188" s="296"/>
      <c r="H188" s="201" t="s">
        <v>394</v>
      </c>
      <c r="I188" s="295" t="s">
        <v>396</v>
      </c>
      <c r="J188" s="296"/>
    </row>
    <row r="189" spans="2:10" ht="12.75" customHeight="1" x14ac:dyDescent="0.2">
      <c r="B189" s="295">
        <v>5</v>
      </c>
      <c r="C189" s="296"/>
      <c r="D189" s="295" t="s">
        <v>397</v>
      </c>
      <c r="E189" s="296"/>
      <c r="F189" s="297">
        <v>507.3</v>
      </c>
      <c r="G189" s="296"/>
      <c r="H189" s="201" t="s">
        <v>394</v>
      </c>
      <c r="I189" s="295" t="s">
        <v>396</v>
      </c>
      <c r="J189" s="296"/>
    </row>
    <row r="190" spans="2:10" ht="12.75" customHeight="1" x14ac:dyDescent="0.2">
      <c r="B190" s="295">
        <v>6</v>
      </c>
      <c r="C190" s="296"/>
      <c r="D190" s="295" t="s">
        <v>393</v>
      </c>
      <c r="E190" s="296"/>
      <c r="F190" s="297">
        <v>257.7</v>
      </c>
      <c r="G190" s="296"/>
      <c r="H190" s="201" t="s">
        <v>394</v>
      </c>
      <c r="I190" s="295" t="s">
        <v>396</v>
      </c>
      <c r="J190" s="296"/>
    </row>
    <row r="191" spans="2:10" ht="12.75" customHeight="1" x14ac:dyDescent="0.2">
      <c r="B191" s="295">
        <v>7</v>
      </c>
      <c r="C191" s="296"/>
      <c r="D191" s="295" t="s">
        <v>390</v>
      </c>
      <c r="E191" s="296"/>
      <c r="F191" s="297">
        <v>199.4</v>
      </c>
      <c r="G191" s="296"/>
      <c r="H191" s="201" t="s">
        <v>394</v>
      </c>
      <c r="I191" s="295" t="s">
        <v>398</v>
      </c>
      <c r="J191" s="296"/>
    </row>
    <row r="192" spans="2:10" ht="12.75" customHeight="1" x14ac:dyDescent="0.2">
      <c r="B192" s="295">
        <v>8</v>
      </c>
      <c r="C192" s="296"/>
      <c r="D192" s="295" t="s">
        <v>390</v>
      </c>
      <c r="E192" s="296"/>
      <c r="F192" s="297">
        <v>355.2</v>
      </c>
      <c r="G192" s="296"/>
      <c r="H192" s="201" t="s">
        <v>394</v>
      </c>
      <c r="I192" s="295" t="s">
        <v>399</v>
      </c>
      <c r="J192" s="296"/>
    </row>
    <row r="193" spans="2:10" ht="12.75" customHeight="1" x14ac:dyDescent="0.2">
      <c r="B193" s="295">
        <v>9</v>
      </c>
      <c r="C193" s="296"/>
      <c r="D193" s="295" t="s">
        <v>393</v>
      </c>
      <c r="E193" s="296"/>
      <c r="F193" s="297">
        <v>91.85</v>
      </c>
      <c r="G193" s="296"/>
      <c r="H193" s="201" t="s">
        <v>354</v>
      </c>
      <c r="I193" s="295" t="s">
        <v>399</v>
      </c>
      <c r="J193" s="296"/>
    </row>
    <row r="194" spans="2:10" ht="12.75" customHeight="1" x14ac:dyDescent="0.2">
      <c r="B194" s="295">
        <v>10</v>
      </c>
      <c r="C194" s="296"/>
      <c r="D194" s="295" t="s">
        <v>393</v>
      </c>
      <c r="E194" s="296"/>
      <c r="F194" s="297">
        <v>412.4</v>
      </c>
      <c r="G194" s="296"/>
      <c r="H194" s="201" t="s">
        <v>354</v>
      </c>
      <c r="I194" s="295" t="s">
        <v>399</v>
      </c>
      <c r="J194" s="296"/>
    </row>
    <row r="195" spans="2:10" ht="12.75" customHeight="1" x14ac:dyDescent="0.2">
      <c r="B195" s="295">
        <v>11</v>
      </c>
      <c r="C195" s="296"/>
      <c r="D195" s="295" t="s">
        <v>393</v>
      </c>
      <c r="E195" s="296"/>
      <c r="F195" s="297">
        <v>182.7</v>
      </c>
      <c r="G195" s="296"/>
      <c r="H195" s="201" t="s">
        <v>354</v>
      </c>
      <c r="I195" s="295" t="s">
        <v>400</v>
      </c>
      <c r="J195" s="296"/>
    </row>
    <row r="196" spans="2:10" ht="12.75" customHeight="1" x14ac:dyDescent="0.2">
      <c r="B196" s="295">
        <v>12</v>
      </c>
      <c r="C196" s="296"/>
      <c r="D196" s="295" t="s">
        <v>393</v>
      </c>
      <c r="E196" s="296"/>
      <c r="F196" s="297">
        <v>143.6</v>
      </c>
      <c r="G196" s="296"/>
      <c r="H196" s="201" t="s">
        <v>354</v>
      </c>
      <c r="I196" s="295" t="s">
        <v>400</v>
      </c>
      <c r="J196" s="296"/>
    </row>
    <row r="197" spans="2:10" ht="12.75" customHeight="1" x14ac:dyDescent="0.2">
      <c r="B197" s="295">
        <v>13</v>
      </c>
      <c r="C197" s="296"/>
      <c r="D197" s="295" t="s">
        <v>393</v>
      </c>
      <c r="E197" s="296"/>
      <c r="F197" s="297">
        <v>345.8</v>
      </c>
      <c r="G197" s="296"/>
      <c r="H197" s="201" t="s">
        <v>354</v>
      </c>
      <c r="I197" s="295" t="s">
        <v>401</v>
      </c>
      <c r="J197" s="296"/>
    </row>
    <row r="198" spans="2:10" ht="46.5" customHeight="1" x14ac:dyDescent="0.2">
      <c r="B198" s="295">
        <v>14</v>
      </c>
      <c r="C198" s="296"/>
      <c r="D198" s="295" t="s">
        <v>402</v>
      </c>
      <c r="E198" s="296"/>
      <c r="F198" s="297">
        <v>75</v>
      </c>
      <c r="G198" s="296"/>
      <c r="H198" s="201" t="s">
        <v>187</v>
      </c>
      <c r="I198" s="295" t="s">
        <v>403</v>
      </c>
      <c r="J198" s="296"/>
    </row>
    <row r="199" spans="2:10" ht="12.75" customHeight="1" x14ac:dyDescent="0.2">
      <c r="B199" s="295">
        <v>15</v>
      </c>
      <c r="C199" s="296"/>
      <c r="D199" s="295" t="s">
        <v>404</v>
      </c>
      <c r="E199" s="296"/>
      <c r="F199" s="297">
        <v>928</v>
      </c>
      <c r="G199" s="296"/>
      <c r="H199" s="201" t="s">
        <v>354</v>
      </c>
      <c r="I199" s="295" t="s">
        <v>405</v>
      </c>
      <c r="J199" s="296"/>
    </row>
    <row r="200" spans="2:10" ht="12.75" customHeight="1" x14ac:dyDescent="0.2">
      <c r="B200" s="295">
        <v>16</v>
      </c>
      <c r="C200" s="296"/>
      <c r="D200" s="295" t="s">
        <v>390</v>
      </c>
      <c r="E200" s="296"/>
      <c r="F200" s="297">
        <v>1231.2</v>
      </c>
      <c r="G200" s="296"/>
      <c r="H200" s="201" t="s">
        <v>354</v>
      </c>
      <c r="I200" s="295" t="s">
        <v>405</v>
      </c>
      <c r="J200" s="296"/>
    </row>
    <row r="201" spans="2:10" ht="12.75" customHeight="1" x14ac:dyDescent="0.2">
      <c r="B201" s="295">
        <v>17</v>
      </c>
      <c r="C201" s="296"/>
      <c r="D201" s="295" t="s">
        <v>406</v>
      </c>
      <c r="E201" s="296"/>
      <c r="F201" s="297">
        <v>6703</v>
      </c>
      <c r="G201" s="296"/>
      <c r="H201" s="201" t="s">
        <v>211</v>
      </c>
      <c r="I201" s="295" t="s">
        <v>405</v>
      </c>
      <c r="J201" s="296"/>
    </row>
    <row r="202" spans="2:10" ht="12.75" customHeight="1" x14ac:dyDescent="0.2">
      <c r="B202" s="295">
        <v>18</v>
      </c>
      <c r="C202" s="296"/>
      <c r="D202" s="295" t="s">
        <v>406</v>
      </c>
      <c r="E202" s="296"/>
      <c r="F202" s="297">
        <v>7149.9</v>
      </c>
      <c r="G202" s="296"/>
      <c r="H202" s="201" t="s">
        <v>285</v>
      </c>
      <c r="I202" s="295" t="s">
        <v>405</v>
      </c>
      <c r="J202" s="296"/>
    </row>
    <row r="203" spans="2:10" ht="12.75" customHeight="1" x14ac:dyDescent="0.2">
      <c r="B203" s="295">
        <v>19</v>
      </c>
      <c r="C203" s="296"/>
      <c r="D203" s="295" t="s">
        <v>407</v>
      </c>
      <c r="E203" s="296"/>
      <c r="F203" s="297">
        <v>375</v>
      </c>
      <c r="G203" s="296"/>
      <c r="H203" s="201" t="s">
        <v>316</v>
      </c>
      <c r="I203" s="295" t="s">
        <v>408</v>
      </c>
      <c r="J203" s="296"/>
    </row>
    <row r="204" spans="2:10" ht="12.75" customHeight="1" x14ac:dyDescent="0.2">
      <c r="B204" s="295">
        <v>20</v>
      </c>
      <c r="C204" s="296"/>
      <c r="D204" s="295" t="s">
        <v>409</v>
      </c>
      <c r="E204" s="296"/>
      <c r="F204" s="297">
        <v>248</v>
      </c>
      <c r="G204" s="296"/>
      <c r="H204" s="201" t="s">
        <v>206</v>
      </c>
      <c r="I204" s="295" t="s">
        <v>395</v>
      </c>
      <c r="J204" s="296"/>
    </row>
    <row r="205" spans="2:10" ht="12.75" customHeight="1" x14ac:dyDescent="0.2">
      <c r="B205" s="295">
        <v>21</v>
      </c>
      <c r="C205" s="296"/>
      <c r="D205" s="295" t="s">
        <v>409</v>
      </c>
      <c r="E205" s="296"/>
      <c r="F205" s="297">
        <v>75</v>
      </c>
      <c r="G205" s="296"/>
      <c r="H205" s="201" t="s">
        <v>206</v>
      </c>
      <c r="I205" s="295" t="s">
        <v>395</v>
      </c>
      <c r="J205" s="296"/>
    </row>
    <row r="206" spans="2:10" ht="41.25" customHeight="1" x14ac:dyDescent="0.2">
      <c r="B206" s="295">
        <v>22</v>
      </c>
      <c r="C206" s="296"/>
      <c r="D206" s="295" t="s">
        <v>410</v>
      </c>
      <c r="E206" s="296"/>
      <c r="F206" s="297">
        <v>156.19999999999999</v>
      </c>
      <c r="G206" s="296"/>
      <c r="H206" s="201" t="s">
        <v>206</v>
      </c>
      <c r="I206" s="295" t="s">
        <v>395</v>
      </c>
      <c r="J206" s="296"/>
    </row>
    <row r="207" spans="2:10" ht="12.75" customHeight="1" x14ac:dyDescent="0.2">
      <c r="B207" s="295">
        <v>23</v>
      </c>
      <c r="C207" s="296"/>
      <c r="D207" s="295" t="s">
        <v>393</v>
      </c>
      <c r="E207" s="296"/>
      <c r="F207" s="297">
        <v>145</v>
      </c>
      <c r="G207" s="296"/>
      <c r="H207" s="201" t="s">
        <v>206</v>
      </c>
      <c r="I207" s="295" t="s">
        <v>411</v>
      </c>
      <c r="J207" s="296"/>
    </row>
    <row r="208" spans="2:10" ht="12.75" customHeight="1" x14ac:dyDescent="0.2">
      <c r="B208" s="295">
        <v>24</v>
      </c>
      <c r="C208" s="296"/>
      <c r="D208" s="295" t="s">
        <v>393</v>
      </c>
      <c r="E208" s="296"/>
      <c r="F208" s="297">
        <v>114.9</v>
      </c>
      <c r="G208" s="296"/>
      <c r="H208" s="201" t="s">
        <v>206</v>
      </c>
      <c r="I208" s="295" t="s">
        <v>411</v>
      </c>
      <c r="J208" s="296"/>
    </row>
    <row r="209" spans="2:10" ht="28.5" customHeight="1" x14ac:dyDescent="0.2">
      <c r="B209" s="295">
        <v>25</v>
      </c>
      <c r="C209" s="296"/>
      <c r="D209" s="295" t="s">
        <v>412</v>
      </c>
      <c r="E209" s="296"/>
      <c r="F209" s="297">
        <v>392.5</v>
      </c>
      <c r="G209" s="296"/>
      <c r="H209" s="201" t="s">
        <v>356</v>
      </c>
      <c r="I209" s="295" t="s">
        <v>405</v>
      </c>
      <c r="J209" s="296"/>
    </row>
    <row r="210" spans="2:10" ht="12.75" customHeight="1" x14ac:dyDescent="0.2">
      <c r="B210" s="295">
        <v>26</v>
      </c>
      <c r="C210" s="296"/>
      <c r="D210" s="295" t="s">
        <v>407</v>
      </c>
      <c r="E210" s="296"/>
      <c r="F210" s="297">
        <v>50</v>
      </c>
      <c r="G210" s="296"/>
      <c r="H210" s="201" t="s">
        <v>356</v>
      </c>
      <c r="I210" s="295" t="s">
        <v>408</v>
      </c>
      <c r="J210" s="296"/>
    </row>
    <row r="211" spans="2:10" ht="29.25" customHeight="1" x14ac:dyDescent="0.2">
      <c r="B211" s="295">
        <v>27</v>
      </c>
      <c r="C211" s="296"/>
      <c r="D211" s="295" t="s">
        <v>413</v>
      </c>
      <c r="E211" s="296"/>
      <c r="F211" s="297">
        <v>131.9</v>
      </c>
      <c r="G211" s="296"/>
      <c r="H211" s="201" t="s">
        <v>374</v>
      </c>
      <c r="I211" s="295" t="s">
        <v>375</v>
      </c>
      <c r="J211" s="296"/>
    </row>
    <row r="212" spans="2:10" ht="12.75" customHeight="1" x14ac:dyDescent="0.2">
      <c r="B212" s="295">
        <v>28</v>
      </c>
      <c r="C212" s="296"/>
      <c r="D212" s="295" t="s">
        <v>393</v>
      </c>
      <c r="E212" s="296"/>
      <c r="F212" s="297">
        <v>489.2</v>
      </c>
      <c r="G212" s="296"/>
      <c r="H212" s="201" t="s">
        <v>374</v>
      </c>
      <c r="I212" s="295" t="s">
        <v>401</v>
      </c>
      <c r="J212" s="296"/>
    </row>
    <row r="213" spans="2:10" ht="12.75" customHeight="1" x14ac:dyDescent="0.2">
      <c r="B213" s="295">
        <v>29</v>
      </c>
      <c r="C213" s="296"/>
      <c r="D213" s="295" t="s">
        <v>393</v>
      </c>
      <c r="E213" s="296"/>
      <c r="F213" s="297">
        <v>355.4</v>
      </c>
      <c r="G213" s="296"/>
      <c r="H213" s="201" t="s">
        <v>374</v>
      </c>
      <c r="I213" s="295" t="s">
        <v>396</v>
      </c>
      <c r="J213" s="296"/>
    </row>
    <row r="214" spans="2:10" ht="12.75" customHeight="1" x14ac:dyDescent="0.2">
      <c r="B214" s="295">
        <v>30</v>
      </c>
      <c r="C214" s="296"/>
      <c r="D214" s="295" t="s">
        <v>393</v>
      </c>
      <c r="E214" s="296"/>
      <c r="F214" s="297">
        <v>116</v>
      </c>
      <c r="G214" s="296"/>
      <c r="H214" s="201" t="s">
        <v>374</v>
      </c>
      <c r="I214" s="295" t="s">
        <v>414</v>
      </c>
      <c r="J214" s="296"/>
    </row>
    <row r="215" spans="2:10" ht="12.75" customHeight="1" x14ac:dyDescent="0.2">
      <c r="B215" s="295">
        <v>31</v>
      </c>
      <c r="C215" s="296"/>
      <c r="D215" s="295" t="s">
        <v>393</v>
      </c>
      <c r="E215" s="296"/>
      <c r="F215" s="297">
        <v>68.3</v>
      </c>
      <c r="G215" s="296"/>
      <c r="H215" s="201" t="s">
        <v>374</v>
      </c>
      <c r="I215" s="295" t="s">
        <v>395</v>
      </c>
      <c r="J215" s="296"/>
    </row>
    <row r="216" spans="2:10" ht="12.75" customHeight="1" x14ac:dyDescent="0.2">
      <c r="B216" s="295">
        <v>32</v>
      </c>
      <c r="C216" s="296"/>
      <c r="D216" s="295" t="s">
        <v>393</v>
      </c>
      <c r="E216" s="296"/>
      <c r="F216" s="297">
        <v>267.2</v>
      </c>
      <c r="G216" s="296"/>
      <c r="H216" s="201" t="s">
        <v>374</v>
      </c>
      <c r="I216" s="295" t="s">
        <v>396</v>
      </c>
      <c r="J216" s="296"/>
    </row>
    <row r="217" spans="2:10" ht="27" customHeight="1" x14ac:dyDescent="0.2">
      <c r="B217" s="295">
        <v>33</v>
      </c>
      <c r="C217" s="296"/>
      <c r="D217" s="295" t="s">
        <v>415</v>
      </c>
      <c r="E217" s="296"/>
      <c r="F217" s="297">
        <v>2330.5</v>
      </c>
      <c r="G217" s="296"/>
      <c r="H217" s="201" t="s">
        <v>374</v>
      </c>
      <c r="I217" s="295" t="s">
        <v>377</v>
      </c>
      <c r="J217" s="296"/>
    </row>
    <row r="218" spans="2:10" ht="12.75" customHeight="1" x14ac:dyDescent="0.2">
      <c r="B218" s="295">
        <v>34</v>
      </c>
      <c r="C218" s="296"/>
      <c r="D218" s="295" t="s">
        <v>393</v>
      </c>
      <c r="E218" s="296"/>
      <c r="F218" s="297">
        <v>200</v>
      </c>
      <c r="G218" s="296"/>
      <c r="H218" s="201" t="s">
        <v>374</v>
      </c>
      <c r="I218" s="295" t="s">
        <v>395</v>
      </c>
      <c r="J218" s="296"/>
    </row>
    <row r="219" spans="2:10" ht="12.75" customHeight="1" x14ac:dyDescent="0.2">
      <c r="B219" s="295">
        <v>35</v>
      </c>
      <c r="C219" s="296"/>
      <c r="D219" s="295" t="s">
        <v>416</v>
      </c>
      <c r="E219" s="296"/>
      <c r="F219" s="297">
        <v>91</v>
      </c>
      <c r="G219" s="296"/>
      <c r="H219" s="201" t="s">
        <v>211</v>
      </c>
      <c r="I219" s="295" t="s">
        <v>417</v>
      </c>
      <c r="J219" s="296"/>
    </row>
    <row r="220" spans="2:10" ht="25.5" customHeight="1" x14ac:dyDescent="0.2">
      <c r="B220" s="295">
        <v>36</v>
      </c>
      <c r="C220" s="296"/>
      <c r="D220" s="295" t="s">
        <v>415</v>
      </c>
      <c r="E220" s="296"/>
      <c r="F220" s="297">
        <v>458.85</v>
      </c>
      <c r="G220" s="296"/>
      <c r="H220" s="201" t="s">
        <v>211</v>
      </c>
      <c r="I220" s="295" t="s">
        <v>418</v>
      </c>
      <c r="J220" s="296"/>
    </row>
    <row r="221" spans="2:10" ht="12.75" customHeight="1" x14ac:dyDescent="0.2">
      <c r="B221" s="295">
        <v>37</v>
      </c>
      <c r="C221" s="296"/>
      <c r="D221" s="295" t="s">
        <v>419</v>
      </c>
      <c r="E221" s="296"/>
      <c r="F221" s="297">
        <v>233.85</v>
      </c>
      <c r="G221" s="296"/>
      <c r="H221" s="201" t="s">
        <v>211</v>
      </c>
      <c r="I221" s="295" t="s">
        <v>418</v>
      </c>
      <c r="J221" s="296"/>
    </row>
    <row r="222" spans="2:10" ht="12.75" customHeight="1" x14ac:dyDescent="0.2">
      <c r="B222" s="295">
        <v>38</v>
      </c>
      <c r="C222" s="296"/>
      <c r="D222" s="295" t="s">
        <v>420</v>
      </c>
      <c r="E222" s="296"/>
      <c r="F222" s="297">
        <v>1200</v>
      </c>
      <c r="G222" s="296"/>
      <c r="H222" s="201" t="s">
        <v>227</v>
      </c>
      <c r="I222" s="295" t="s">
        <v>421</v>
      </c>
      <c r="J222" s="296"/>
    </row>
    <row r="223" spans="2:10" ht="12.75" customHeight="1" x14ac:dyDescent="0.2">
      <c r="B223" s="295">
        <v>39</v>
      </c>
      <c r="C223" s="296"/>
      <c r="D223" s="295" t="s">
        <v>422</v>
      </c>
      <c r="E223" s="296"/>
      <c r="F223" s="297">
        <v>85.2</v>
      </c>
      <c r="G223" s="296"/>
      <c r="H223" s="201" t="s">
        <v>294</v>
      </c>
      <c r="I223" s="295" t="s">
        <v>423</v>
      </c>
      <c r="J223" s="296"/>
    </row>
    <row r="224" spans="2:10" ht="28.5" customHeight="1" x14ac:dyDescent="0.2">
      <c r="B224" s="295">
        <v>40</v>
      </c>
      <c r="C224" s="296"/>
      <c r="D224" s="295" t="s">
        <v>424</v>
      </c>
      <c r="E224" s="296"/>
      <c r="F224" s="297">
        <v>496.3</v>
      </c>
      <c r="G224" s="296"/>
      <c r="H224" s="201" t="s">
        <v>247</v>
      </c>
      <c r="I224" s="295" t="s">
        <v>425</v>
      </c>
      <c r="J224" s="296"/>
    </row>
    <row r="225" spans="2:10" ht="12.75" customHeight="1" x14ac:dyDescent="0.2">
      <c r="B225" s="295">
        <v>41</v>
      </c>
      <c r="C225" s="296"/>
      <c r="D225" s="295" t="s">
        <v>393</v>
      </c>
      <c r="E225" s="296"/>
      <c r="F225" s="297">
        <v>168.8</v>
      </c>
      <c r="G225" s="296"/>
      <c r="H225" s="201" t="s">
        <v>272</v>
      </c>
      <c r="I225" s="295" t="s">
        <v>395</v>
      </c>
      <c r="J225" s="296"/>
    </row>
    <row r="226" spans="2:10" ht="12.75" customHeight="1" x14ac:dyDescent="0.2">
      <c r="B226" s="295">
        <v>42</v>
      </c>
      <c r="C226" s="296"/>
      <c r="D226" s="295" t="s">
        <v>393</v>
      </c>
      <c r="E226" s="296"/>
      <c r="F226" s="297">
        <v>108.9</v>
      </c>
      <c r="G226" s="296"/>
      <c r="H226" s="201" t="s">
        <v>195</v>
      </c>
      <c r="I226" s="295" t="s">
        <v>395</v>
      </c>
      <c r="J226" s="296"/>
    </row>
    <row r="227" spans="2:10" ht="12.75" customHeight="1" x14ac:dyDescent="0.2">
      <c r="B227" s="295">
        <v>43</v>
      </c>
      <c r="C227" s="296"/>
      <c r="D227" s="295" t="s">
        <v>393</v>
      </c>
      <c r="E227" s="296"/>
      <c r="F227" s="297">
        <v>92.4</v>
      </c>
      <c r="G227" s="296"/>
      <c r="H227" s="201" t="s">
        <v>195</v>
      </c>
      <c r="I227" s="295" t="s">
        <v>400</v>
      </c>
      <c r="J227" s="296"/>
    </row>
    <row r="228" spans="2:10" ht="12.75" customHeight="1" x14ac:dyDescent="0.2">
      <c r="B228" s="295">
        <v>44</v>
      </c>
      <c r="C228" s="296"/>
      <c r="D228" s="295" t="s">
        <v>393</v>
      </c>
      <c r="E228" s="296"/>
      <c r="F228" s="297">
        <v>290.5</v>
      </c>
      <c r="G228" s="296"/>
      <c r="H228" s="201" t="s">
        <v>195</v>
      </c>
      <c r="I228" s="295" t="s">
        <v>401</v>
      </c>
      <c r="J228" s="296"/>
    </row>
    <row r="229" spans="2:10" ht="12.75" customHeight="1" x14ac:dyDescent="0.2">
      <c r="B229" s="295">
        <v>45</v>
      </c>
      <c r="C229" s="296"/>
      <c r="D229" s="295" t="s">
        <v>393</v>
      </c>
      <c r="E229" s="296"/>
      <c r="F229" s="297">
        <v>148.5</v>
      </c>
      <c r="G229" s="296"/>
      <c r="H229" s="201" t="s">
        <v>195</v>
      </c>
      <c r="I229" s="295" t="s">
        <v>399</v>
      </c>
      <c r="J229" s="296"/>
    </row>
    <row r="230" spans="2:10" ht="12.75" customHeight="1" x14ac:dyDescent="0.2">
      <c r="B230" s="295">
        <v>46</v>
      </c>
      <c r="C230" s="296"/>
      <c r="D230" s="295" t="s">
        <v>393</v>
      </c>
      <c r="E230" s="296"/>
      <c r="F230" s="297">
        <v>200</v>
      </c>
      <c r="G230" s="296"/>
      <c r="H230" s="201" t="s">
        <v>195</v>
      </c>
      <c r="I230" s="295" t="s">
        <v>401</v>
      </c>
      <c r="J230" s="296"/>
    </row>
    <row r="231" spans="2:10" ht="12.75" customHeight="1" x14ac:dyDescent="0.2">
      <c r="B231" s="295">
        <v>47</v>
      </c>
      <c r="C231" s="296"/>
      <c r="D231" s="295" t="s">
        <v>426</v>
      </c>
      <c r="E231" s="296"/>
      <c r="F231" s="297">
        <v>169.7</v>
      </c>
      <c r="G231" s="296"/>
      <c r="H231" s="201" t="s">
        <v>282</v>
      </c>
      <c r="I231" s="295" t="s">
        <v>396</v>
      </c>
      <c r="J231" s="296"/>
    </row>
    <row r="232" spans="2:10" x14ac:dyDescent="0.2">
      <c r="B232" s="298"/>
      <c r="C232" s="296"/>
      <c r="D232" s="307" t="s">
        <v>447</v>
      </c>
      <c r="E232" s="296"/>
      <c r="F232" s="299">
        <v>28945.850000000006</v>
      </c>
      <c r="G232" s="296"/>
      <c r="H232" s="202"/>
      <c r="I232" s="298"/>
      <c r="J232" s="296"/>
    </row>
    <row r="233" spans="2:10" ht="45.6" customHeight="1" x14ac:dyDescent="0.2">
      <c r="B233" s="300" t="s">
        <v>427</v>
      </c>
      <c r="C233" s="301"/>
      <c r="D233" s="301"/>
      <c r="E233" s="301"/>
      <c r="F233" s="301"/>
      <c r="G233" s="301"/>
      <c r="H233" s="301"/>
      <c r="I233" s="301"/>
      <c r="J233" s="301"/>
    </row>
    <row r="234" spans="2:10" ht="12.75" customHeight="1" x14ac:dyDescent="0.2">
      <c r="B234" s="302" t="s">
        <v>181</v>
      </c>
      <c r="C234" s="296"/>
      <c r="D234" s="302" t="s">
        <v>182</v>
      </c>
      <c r="E234" s="296"/>
      <c r="F234" s="302" t="s">
        <v>183</v>
      </c>
      <c r="G234" s="296"/>
      <c r="H234" s="200" t="s">
        <v>184</v>
      </c>
      <c r="I234" s="302" t="s">
        <v>185</v>
      </c>
      <c r="J234" s="296"/>
    </row>
    <row r="235" spans="2:10" ht="12.75" customHeight="1" x14ac:dyDescent="0.2">
      <c r="B235" s="295">
        <v>1</v>
      </c>
      <c r="C235" s="296"/>
      <c r="D235" s="295" t="s">
        <v>428</v>
      </c>
      <c r="E235" s="296"/>
      <c r="F235" s="297">
        <v>2514.8200000000002</v>
      </c>
      <c r="G235" s="296"/>
      <c r="H235" s="201" t="s">
        <v>187</v>
      </c>
      <c r="I235" s="295" t="s">
        <v>429</v>
      </c>
      <c r="J235" s="296"/>
    </row>
    <row r="236" spans="2:10" x14ac:dyDescent="0.2">
      <c r="B236" s="298"/>
      <c r="C236" s="296"/>
      <c r="D236" s="307" t="s">
        <v>447</v>
      </c>
      <c r="E236" s="296"/>
      <c r="F236" s="299">
        <v>2514.8200000000002</v>
      </c>
      <c r="G236" s="296"/>
      <c r="H236" s="202"/>
      <c r="I236" s="298"/>
      <c r="J236" s="296"/>
    </row>
    <row r="237" spans="2:10" ht="45.6" customHeight="1" x14ac:dyDescent="0.2">
      <c r="B237" s="300" t="s">
        <v>430</v>
      </c>
      <c r="C237" s="301"/>
      <c r="D237" s="301"/>
      <c r="E237" s="301"/>
      <c r="F237" s="301"/>
      <c r="G237" s="301"/>
      <c r="H237" s="301"/>
      <c r="I237" s="301"/>
      <c r="J237" s="301"/>
    </row>
    <row r="238" spans="2:10" ht="12.75" customHeight="1" x14ac:dyDescent="0.2">
      <c r="B238" s="302" t="s">
        <v>181</v>
      </c>
      <c r="C238" s="296"/>
      <c r="D238" s="302" t="s">
        <v>182</v>
      </c>
      <c r="E238" s="296"/>
      <c r="F238" s="302" t="s">
        <v>183</v>
      </c>
      <c r="G238" s="296"/>
      <c r="H238" s="200" t="s">
        <v>184</v>
      </c>
      <c r="I238" s="302" t="s">
        <v>185</v>
      </c>
      <c r="J238" s="296"/>
    </row>
    <row r="239" spans="2:10" ht="12.75" customHeight="1" x14ac:dyDescent="0.2">
      <c r="B239" s="295">
        <v>1</v>
      </c>
      <c r="C239" s="296"/>
      <c r="D239" s="295" t="s">
        <v>431</v>
      </c>
      <c r="E239" s="296"/>
      <c r="F239" s="297">
        <v>2386</v>
      </c>
      <c r="G239" s="296"/>
      <c r="H239" s="201" t="s">
        <v>374</v>
      </c>
      <c r="I239" s="295" t="s">
        <v>432</v>
      </c>
      <c r="J239" s="296"/>
    </row>
    <row r="240" spans="2:10" ht="12.75" customHeight="1" x14ac:dyDescent="0.2">
      <c r="B240" s="295">
        <v>2</v>
      </c>
      <c r="C240" s="296"/>
      <c r="D240" s="295" t="s">
        <v>431</v>
      </c>
      <c r="E240" s="296"/>
      <c r="F240" s="297">
        <v>3000</v>
      </c>
      <c r="G240" s="296"/>
      <c r="H240" s="201" t="s">
        <v>272</v>
      </c>
      <c r="I240" s="295" t="s">
        <v>433</v>
      </c>
      <c r="J240" s="296"/>
    </row>
    <row r="241" spans="2:10" ht="12.75" customHeight="1" x14ac:dyDescent="0.2">
      <c r="B241" s="295">
        <v>3</v>
      </c>
      <c r="C241" s="296"/>
      <c r="D241" s="295" t="s">
        <v>431</v>
      </c>
      <c r="E241" s="296"/>
      <c r="F241" s="297">
        <v>5000</v>
      </c>
      <c r="G241" s="296"/>
      <c r="H241" s="201" t="s">
        <v>272</v>
      </c>
      <c r="I241" s="295" t="s">
        <v>434</v>
      </c>
      <c r="J241" s="296"/>
    </row>
    <row r="242" spans="2:10" ht="12.75" customHeight="1" x14ac:dyDescent="0.2">
      <c r="B242" s="295">
        <v>4</v>
      </c>
      <c r="C242" s="296"/>
      <c r="D242" s="295" t="s">
        <v>431</v>
      </c>
      <c r="E242" s="296"/>
      <c r="F242" s="297">
        <v>2500</v>
      </c>
      <c r="G242" s="296"/>
      <c r="H242" s="201" t="s">
        <v>272</v>
      </c>
      <c r="I242" s="295" t="s">
        <v>435</v>
      </c>
      <c r="J242" s="296"/>
    </row>
    <row r="243" spans="2:10" ht="12.75" customHeight="1" x14ac:dyDescent="0.2">
      <c r="B243" s="295">
        <v>5</v>
      </c>
      <c r="C243" s="296"/>
      <c r="D243" s="295" t="s">
        <v>431</v>
      </c>
      <c r="E243" s="296"/>
      <c r="F243" s="297">
        <v>2680</v>
      </c>
      <c r="G243" s="296"/>
      <c r="H243" s="201" t="s">
        <v>272</v>
      </c>
      <c r="I243" s="295" t="s">
        <v>436</v>
      </c>
      <c r="J243" s="296"/>
    </row>
    <row r="244" spans="2:10" ht="12.75" customHeight="1" x14ac:dyDescent="0.2">
      <c r="B244" s="295">
        <v>6</v>
      </c>
      <c r="C244" s="296"/>
      <c r="D244" s="295" t="s">
        <v>431</v>
      </c>
      <c r="E244" s="296"/>
      <c r="F244" s="297">
        <v>3000</v>
      </c>
      <c r="G244" s="296"/>
      <c r="H244" s="201" t="s">
        <v>272</v>
      </c>
      <c r="I244" s="295" t="s">
        <v>437</v>
      </c>
      <c r="J244" s="296"/>
    </row>
    <row r="245" spans="2:10" ht="12.75" customHeight="1" x14ac:dyDescent="0.2">
      <c r="B245" s="295">
        <v>7</v>
      </c>
      <c r="C245" s="296"/>
      <c r="D245" s="295" t="s">
        <v>431</v>
      </c>
      <c r="E245" s="296"/>
      <c r="F245" s="297">
        <v>4700</v>
      </c>
      <c r="G245" s="296"/>
      <c r="H245" s="201" t="s">
        <v>438</v>
      </c>
      <c r="I245" s="295" t="s">
        <v>439</v>
      </c>
      <c r="J245" s="296"/>
    </row>
    <row r="246" spans="2:10" x14ac:dyDescent="0.2">
      <c r="B246" s="298"/>
      <c r="C246" s="296"/>
      <c r="D246" s="307" t="s">
        <v>447</v>
      </c>
      <c r="E246" s="296"/>
      <c r="F246" s="299">
        <v>23266</v>
      </c>
      <c r="G246" s="296"/>
      <c r="H246" s="202"/>
      <c r="I246" s="298"/>
      <c r="J246" s="296"/>
    </row>
    <row r="247" spans="2:10" ht="45.6" customHeight="1" x14ac:dyDescent="0.2">
      <c r="B247" s="300" t="s">
        <v>440</v>
      </c>
      <c r="C247" s="301"/>
      <c r="D247" s="301"/>
      <c r="E247" s="301"/>
      <c r="F247" s="301"/>
      <c r="G247" s="301"/>
      <c r="H247" s="301"/>
      <c r="I247" s="301"/>
      <c r="J247" s="301"/>
    </row>
    <row r="248" spans="2:10" ht="12.75" customHeight="1" x14ac:dyDescent="0.2">
      <c r="B248" s="302" t="s">
        <v>181</v>
      </c>
      <c r="C248" s="296"/>
      <c r="D248" s="302" t="s">
        <v>182</v>
      </c>
      <c r="E248" s="296"/>
      <c r="F248" s="302" t="s">
        <v>183</v>
      </c>
      <c r="G248" s="296"/>
      <c r="H248" s="200" t="s">
        <v>184</v>
      </c>
      <c r="I248" s="302" t="s">
        <v>185</v>
      </c>
      <c r="J248" s="296"/>
    </row>
    <row r="249" spans="2:10" ht="12.75" customHeight="1" x14ac:dyDescent="0.2">
      <c r="B249" s="295">
        <v>1</v>
      </c>
      <c r="C249" s="296"/>
      <c r="D249" s="295" t="s">
        <v>431</v>
      </c>
      <c r="E249" s="296"/>
      <c r="F249" s="297">
        <v>4950</v>
      </c>
      <c r="G249" s="296"/>
      <c r="H249" s="201" t="s">
        <v>356</v>
      </c>
      <c r="I249" s="295" t="s">
        <v>441</v>
      </c>
      <c r="J249" s="296"/>
    </row>
    <row r="250" spans="2:10" ht="12.75" customHeight="1" x14ac:dyDescent="0.2">
      <c r="B250" s="295">
        <v>2</v>
      </c>
      <c r="C250" s="296"/>
      <c r="D250" s="295" t="s">
        <v>431</v>
      </c>
      <c r="E250" s="296"/>
      <c r="F250" s="297">
        <v>4950</v>
      </c>
      <c r="G250" s="296"/>
      <c r="H250" s="201" t="s">
        <v>442</v>
      </c>
      <c r="I250" s="295" t="s">
        <v>443</v>
      </c>
      <c r="J250" s="296"/>
    </row>
    <row r="251" spans="2:10" ht="12.75" customHeight="1" x14ac:dyDescent="0.2">
      <c r="B251" s="295">
        <v>3</v>
      </c>
      <c r="C251" s="296"/>
      <c r="D251" s="295" t="s">
        <v>431</v>
      </c>
      <c r="E251" s="296"/>
      <c r="F251" s="297">
        <v>2000</v>
      </c>
      <c r="G251" s="296"/>
      <c r="H251" s="201" t="s">
        <v>438</v>
      </c>
      <c r="I251" s="295" t="s">
        <v>444</v>
      </c>
      <c r="J251" s="296"/>
    </row>
    <row r="252" spans="2:10" x14ac:dyDescent="0.2">
      <c r="B252" s="298"/>
      <c r="C252" s="296"/>
      <c r="D252" s="307" t="s">
        <v>447</v>
      </c>
      <c r="E252" s="296"/>
      <c r="F252" s="299">
        <v>11900</v>
      </c>
      <c r="G252" s="296"/>
      <c r="H252" s="202"/>
      <c r="I252" s="298"/>
      <c r="J252" s="296"/>
    </row>
    <row r="253" spans="2:10" ht="12.6" customHeight="1" x14ac:dyDescent="0.2"/>
    <row r="254" spans="2:10" ht="23.25" customHeight="1" x14ac:dyDescent="0.2"/>
    <row r="255" spans="2:10" ht="18" x14ac:dyDescent="0.25">
      <c r="E255" s="203" t="s">
        <v>175</v>
      </c>
      <c r="F255" s="204">
        <f>F17</f>
        <v>868364.65999999992</v>
      </c>
    </row>
    <row r="256" spans="2:10" ht="18" x14ac:dyDescent="0.25">
      <c r="E256" s="203" t="s">
        <v>445</v>
      </c>
      <c r="F256" s="205">
        <f>F26+F91+F134+F148+F155+F159+F174+F178+F182+F232+F236</f>
        <v>89135.47</v>
      </c>
    </row>
    <row r="257" spans="5:6" ht="18" x14ac:dyDescent="0.25">
      <c r="E257" s="203" t="s">
        <v>446</v>
      </c>
      <c r="F257" s="205">
        <f>F246+F252</f>
        <v>35166</v>
      </c>
    </row>
    <row r="258" spans="5:6" ht="18" x14ac:dyDescent="0.25">
      <c r="E258" s="203" t="s">
        <v>447</v>
      </c>
      <c r="F258" s="204">
        <f>SUM(F255:F257)</f>
        <v>992666.12999999989</v>
      </c>
    </row>
  </sheetData>
  <mergeCells count="925">
    <mergeCell ref="D5:E5"/>
    <mergeCell ref="D7:E7"/>
    <mergeCell ref="D9:G9"/>
    <mergeCell ref="B12:J12"/>
    <mergeCell ref="B13:C13"/>
    <mergeCell ref="D13:E13"/>
    <mergeCell ref="F13:G13"/>
    <mergeCell ref="I13:J13"/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B21:C21"/>
    <mergeCell ref="D21:E21"/>
    <mergeCell ref="F21:G21"/>
    <mergeCell ref="I21:J21"/>
    <mergeCell ref="B22:C22"/>
    <mergeCell ref="D22:E22"/>
    <mergeCell ref="F22:G22"/>
    <mergeCell ref="I22:J22"/>
    <mergeCell ref="B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5:C25"/>
    <mergeCell ref="D25:E25"/>
    <mergeCell ref="F25:G25"/>
    <mergeCell ref="I25:J25"/>
    <mergeCell ref="B26:C26"/>
    <mergeCell ref="D26:E26"/>
    <mergeCell ref="F26:G26"/>
    <mergeCell ref="I26:J26"/>
    <mergeCell ref="B23:C23"/>
    <mergeCell ref="D23:E23"/>
    <mergeCell ref="F23:G23"/>
    <mergeCell ref="I23:J23"/>
    <mergeCell ref="B24:C24"/>
    <mergeCell ref="D24:E24"/>
    <mergeCell ref="F24:G24"/>
    <mergeCell ref="I24:J24"/>
    <mergeCell ref="B30:C30"/>
    <mergeCell ref="D30:E30"/>
    <mergeCell ref="F30:G30"/>
    <mergeCell ref="I30:J30"/>
    <mergeCell ref="B31:C31"/>
    <mergeCell ref="D31:E31"/>
    <mergeCell ref="F31:G31"/>
    <mergeCell ref="I31:J31"/>
    <mergeCell ref="B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46:C46"/>
    <mergeCell ref="D46:E46"/>
    <mergeCell ref="F46:G46"/>
    <mergeCell ref="I46:J46"/>
    <mergeCell ref="B47:C47"/>
    <mergeCell ref="D47:E47"/>
    <mergeCell ref="F47:G47"/>
    <mergeCell ref="I47:J47"/>
    <mergeCell ref="B44:C44"/>
    <mergeCell ref="D44:E44"/>
    <mergeCell ref="F44:G44"/>
    <mergeCell ref="I44:J44"/>
    <mergeCell ref="B45:C45"/>
    <mergeCell ref="D45:E45"/>
    <mergeCell ref="F45:G45"/>
    <mergeCell ref="I45:J45"/>
    <mergeCell ref="B50:C50"/>
    <mergeCell ref="D50:E50"/>
    <mergeCell ref="F50:G50"/>
    <mergeCell ref="I50:J50"/>
    <mergeCell ref="B51:C51"/>
    <mergeCell ref="D51:E51"/>
    <mergeCell ref="F51:G51"/>
    <mergeCell ref="I51:J51"/>
    <mergeCell ref="B48:C48"/>
    <mergeCell ref="D48:E48"/>
    <mergeCell ref="F48:G48"/>
    <mergeCell ref="I48:J48"/>
    <mergeCell ref="B49:C49"/>
    <mergeCell ref="D49:E49"/>
    <mergeCell ref="F49:G49"/>
    <mergeCell ref="I49:J49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58:C58"/>
    <mergeCell ref="D58:E58"/>
    <mergeCell ref="F58:G58"/>
    <mergeCell ref="I58:J58"/>
    <mergeCell ref="B59:C59"/>
    <mergeCell ref="D59:E59"/>
    <mergeCell ref="F59:G59"/>
    <mergeCell ref="I59:J59"/>
    <mergeCell ref="B56:C56"/>
    <mergeCell ref="D56:E56"/>
    <mergeCell ref="F56:G56"/>
    <mergeCell ref="I56:J56"/>
    <mergeCell ref="B57:C57"/>
    <mergeCell ref="D57:E57"/>
    <mergeCell ref="F57:G57"/>
    <mergeCell ref="I57:J57"/>
    <mergeCell ref="B60:C60"/>
    <mergeCell ref="D60:E60"/>
    <mergeCell ref="F60:G60"/>
    <mergeCell ref="I60:J60"/>
    <mergeCell ref="B61:C61"/>
    <mergeCell ref="D61:E61"/>
    <mergeCell ref="F61:G61"/>
    <mergeCell ref="I61:J61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72:C72"/>
    <mergeCell ref="D72:E72"/>
    <mergeCell ref="F72:G72"/>
    <mergeCell ref="I72:J72"/>
    <mergeCell ref="B73:C73"/>
    <mergeCell ref="D73:E73"/>
    <mergeCell ref="F73:G73"/>
    <mergeCell ref="I73:J73"/>
    <mergeCell ref="B70:C70"/>
    <mergeCell ref="D70:E70"/>
    <mergeCell ref="F70:G70"/>
    <mergeCell ref="I70:J70"/>
    <mergeCell ref="B71:C71"/>
    <mergeCell ref="D71:E71"/>
    <mergeCell ref="F71:G71"/>
    <mergeCell ref="I71:J71"/>
    <mergeCell ref="B76:C76"/>
    <mergeCell ref="D76:E76"/>
    <mergeCell ref="F76:G76"/>
    <mergeCell ref="I76:J76"/>
    <mergeCell ref="B77:C77"/>
    <mergeCell ref="D77:E77"/>
    <mergeCell ref="F77:G77"/>
    <mergeCell ref="I77:J77"/>
    <mergeCell ref="B74:C74"/>
    <mergeCell ref="D74:E74"/>
    <mergeCell ref="F74:G74"/>
    <mergeCell ref="I74:J74"/>
    <mergeCell ref="B75:C75"/>
    <mergeCell ref="D75:E75"/>
    <mergeCell ref="F75:G75"/>
    <mergeCell ref="I75:J75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84:C84"/>
    <mergeCell ref="D84:E84"/>
    <mergeCell ref="F84:G84"/>
    <mergeCell ref="I84:J84"/>
    <mergeCell ref="B85:C85"/>
    <mergeCell ref="D85:E85"/>
    <mergeCell ref="F85:G85"/>
    <mergeCell ref="I85:J85"/>
    <mergeCell ref="B82:C82"/>
    <mergeCell ref="D82:E82"/>
    <mergeCell ref="F82:G82"/>
    <mergeCell ref="I82:J82"/>
    <mergeCell ref="B83:C83"/>
    <mergeCell ref="D83:E83"/>
    <mergeCell ref="F83:G83"/>
    <mergeCell ref="I83:J83"/>
    <mergeCell ref="B86:C86"/>
    <mergeCell ref="D86:E86"/>
    <mergeCell ref="F86:G86"/>
    <mergeCell ref="I86:J86"/>
    <mergeCell ref="B87:C87"/>
    <mergeCell ref="D87:E87"/>
    <mergeCell ref="F87:G87"/>
    <mergeCell ref="I87:J87"/>
    <mergeCell ref="B90:C90"/>
    <mergeCell ref="D90:E90"/>
    <mergeCell ref="F90:G90"/>
    <mergeCell ref="I90:J90"/>
    <mergeCell ref="B91:C91"/>
    <mergeCell ref="D91:E91"/>
    <mergeCell ref="F91:G91"/>
    <mergeCell ref="I91:J91"/>
    <mergeCell ref="B88:C88"/>
    <mergeCell ref="D88:E88"/>
    <mergeCell ref="F88:G88"/>
    <mergeCell ref="I88:J88"/>
    <mergeCell ref="B89:C89"/>
    <mergeCell ref="D89:E89"/>
    <mergeCell ref="F89:G89"/>
    <mergeCell ref="I89:J89"/>
    <mergeCell ref="B92:J92"/>
    <mergeCell ref="B93:C93"/>
    <mergeCell ref="D93:E93"/>
    <mergeCell ref="F93:G93"/>
    <mergeCell ref="I93:J93"/>
    <mergeCell ref="B94:C94"/>
    <mergeCell ref="D94:E94"/>
    <mergeCell ref="F94:G94"/>
    <mergeCell ref="I94:J94"/>
    <mergeCell ref="B97:C97"/>
    <mergeCell ref="D97:E97"/>
    <mergeCell ref="F97:G97"/>
    <mergeCell ref="I97:J97"/>
    <mergeCell ref="B98:C98"/>
    <mergeCell ref="D98:E98"/>
    <mergeCell ref="F98:G98"/>
    <mergeCell ref="I98:J98"/>
    <mergeCell ref="B95:C95"/>
    <mergeCell ref="D95:E95"/>
    <mergeCell ref="F95:G95"/>
    <mergeCell ref="I95:J95"/>
    <mergeCell ref="B96:C96"/>
    <mergeCell ref="D96:E96"/>
    <mergeCell ref="F96:G96"/>
    <mergeCell ref="I96:J96"/>
    <mergeCell ref="B101:C101"/>
    <mergeCell ref="D101:E101"/>
    <mergeCell ref="F101:G101"/>
    <mergeCell ref="I101:J101"/>
    <mergeCell ref="B102:C102"/>
    <mergeCell ref="D102:E102"/>
    <mergeCell ref="F102:G102"/>
    <mergeCell ref="I102:J102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17:C117"/>
    <mergeCell ref="D117:E117"/>
    <mergeCell ref="F117:G117"/>
    <mergeCell ref="I117:J117"/>
    <mergeCell ref="B118:C118"/>
    <mergeCell ref="D118:E118"/>
    <mergeCell ref="F118:G118"/>
    <mergeCell ref="I118:J118"/>
    <mergeCell ref="B115:C115"/>
    <mergeCell ref="D115:E115"/>
    <mergeCell ref="F115:G115"/>
    <mergeCell ref="I115:J115"/>
    <mergeCell ref="B116:C116"/>
    <mergeCell ref="D116:E116"/>
    <mergeCell ref="F116:G116"/>
    <mergeCell ref="I116:J116"/>
    <mergeCell ref="B121:C121"/>
    <mergeCell ref="D121:E121"/>
    <mergeCell ref="F121:G121"/>
    <mergeCell ref="I121:J121"/>
    <mergeCell ref="B122:C122"/>
    <mergeCell ref="D122:E122"/>
    <mergeCell ref="F122:G122"/>
    <mergeCell ref="I122:J122"/>
    <mergeCell ref="B119:C119"/>
    <mergeCell ref="D119:E119"/>
    <mergeCell ref="F119:G119"/>
    <mergeCell ref="I119:J119"/>
    <mergeCell ref="B120:C120"/>
    <mergeCell ref="D120:E120"/>
    <mergeCell ref="F120:G120"/>
    <mergeCell ref="I120:J120"/>
    <mergeCell ref="B125:C125"/>
    <mergeCell ref="D125:E125"/>
    <mergeCell ref="F125:G125"/>
    <mergeCell ref="I125:J125"/>
    <mergeCell ref="B126:C126"/>
    <mergeCell ref="D126:E126"/>
    <mergeCell ref="F126:G126"/>
    <mergeCell ref="I126:J126"/>
    <mergeCell ref="B123:C123"/>
    <mergeCell ref="D123:E123"/>
    <mergeCell ref="F123:G123"/>
    <mergeCell ref="I123:J123"/>
    <mergeCell ref="B124:C124"/>
    <mergeCell ref="D124:E124"/>
    <mergeCell ref="F124:G124"/>
    <mergeCell ref="I124:J124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35:J135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8:C148"/>
    <mergeCell ref="D148:E148"/>
    <mergeCell ref="F148:G148"/>
    <mergeCell ref="I148:J148"/>
    <mergeCell ref="B149:J149"/>
    <mergeCell ref="B150:C150"/>
    <mergeCell ref="D150:E150"/>
    <mergeCell ref="F150:G150"/>
    <mergeCell ref="I150:J150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55:C155"/>
    <mergeCell ref="D155:E155"/>
    <mergeCell ref="F155:G155"/>
    <mergeCell ref="I155:J155"/>
    <mergeCell ref="B156:J156"/>
    <mergeCell ref="B157:C157"/>
    <mergeCell ref="D157:E157"/>
    <mergeCell ref="F157:G157"/>
    <mergeCell ref="I157:J157"/>
    <mergeCell ref="B160:J160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75:J175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78:C178"/>
    <mergeCell ref="D178:E178"/>
    <mergeCell ref="F178:G178"/>
    <mergeCell ref="I178:J178"/>
    <mergeCell ref="B179:J179"/>
    <mergeCell ref="B180:C180"/>
    <mergeCell ref="D180:E180"/>
    <mergeCell ref="F180:G180"/>
    <mergeCell ref="I180:J180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3:J183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90:C190"/>
    <mergeCell ref="D190:E190"/>
    <mergeCell ref="F190:G190"/>
    <mergeCell ref="I190:J190"/>
    <mergeCell ref="B191:C191"/>
    <mergeCell ref="D191:E191"/>
    <mergeCell ref="F191:G191"/>
    <mergeCell ref="I191:J191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94:C194"/>
    <mergeCell ref="D194:E194"/>
    <mergeCell ref="F194:G194"/>
    <mergeCell ref="I194:J194"/>
    <mergeCell ref="B195:C195"/>
    <mergeCell ref="D195:E195"/>
    <mergeCell ref="F195:G195"/>
    <mergeCell ref="I195:J195"/>
    <mergeCell ref="B192:C192"/>
    <mergeCell ref="D192:E192"/>
    <mergeCell ref="F192:G192"/>
    <mergeCell ref="I192:J192"/>
    <mergeCell ref="B193:C193"/>
    <mergeCell ref="D193:E193"/>
    <mergeCell ref="F193:G193"/>
    <mergeCell ref="I193:J193"/>
    <mergeCell ref="B198:C198"/>
    <mergeCell ref="D198:E198"/>
    <mergeCell ref="F198:G198"/>
    <mergeCell ref="I198:J198"/>
    <mergeCell ref="B199:C199"/>
    <mergeCell ref="D199:E199"/>
    <mergeCell ref="F199:G199"/>
    <mergeCell ref="I199:J199"/>
    <mergeCell ref="B196:C196"/>
    <mergeCell ref="D196:E196"/>
    <mergeCell ref="F196:G196"/>
    <mergeCell ref="I196:J196"/>
    <mergeCell ref="B197:C197"/>
    <mergeCell ref="D197:E197"/>
    <mergeCell ref="F197:G197"/>
    <mergeCell ref="I197:J197"/>
    <mergeCell ref="B202:C202"/>
    <mergeCell ref="D202:E202"/>
    <mergeCell ref="F202:G202"/>
    <mergeCell ref="I202:J202"/>
    <mergeCell ref="B203:C203"/>
    <mergeCell ref="D203:E203"/>
    <mergeCell ref="F203:G203"/>
    <mergeCell ref="I203:J203"/>
    <mergeCell ref="B200:C200"/>
    <mergeCell ref="D200:E200"/>
    <mergeCell ref="F200:G200"/>
    <mergeCell ref="I200:J200"/>
    <mergeCell ref="B201:C201"/>
    <mergeCell ref="D201:E201"/>
    <mergeCell ref="F201:G201"/>
    <mergeCell ref="I201:J201"/>
    <mergeCell ref="B206:C206"/>
    <mergeCell ref="D206:E206"/>
    <mergeCell ref="F206:G206"/>
    <mergeCell ref="I206:J206"/>
    <mergeCell ref="B207:C207"/>
    <mergeCell ref="D207:E207"/>
    <mergeCell ref="F207:G207"/>
    <mergeCell ref="I207:J207"/>
    <mergeCell ref="B204:C204"/>
    <mergeCell ref="D204:E204"/>
    <mergeCell ref="F204:G204"/>
    <mergeCell ref="I204:J204"/>
    <mergeCell ref="B205:C205"/>
    <mergeCell ref="D205:E205"/>
    <mergeCell ref="F205:G205"/>
    <mergeCell ref="I205:J205"/>
    <mergeCell ref="B210:C210"/>
    <mergeCell ref="D210:E210"/>
    <mergeCell ref="F210:G210"/>
    <mergeCell ref="I210:J210"/>
    <mergeCell ref="B211:C211"/>
    <mergeCell ref="D211:E211"/>
    <mergeCell ref="F211:G211"/>
    <mergeCell ref="I211:J211"/>
    <mergeCell ref="B208:C208"/>
    <mergeCell ref="D208:E208"/>
    <mergeCell ref="F208:G208"/>
    <mergeCell ref="I208:J208"/>
    <mergeCell ref="B209:C209"/>
    <mergeCell ref="D209:E209"/>
    <mergeCell ref="F209:G209"/>
    <mergeCell ref="I209:J209"/>
    <mergeCell ref="B214:C214"/>
    <mergeCell ref="D214:E214"/>
    <mergeCell ref="F214:G214"/>
    <mergeCell ref="I214:J214"/>
    <mergeCell ref="B215:C215"/>
    <mergeCell ref="D215:E215"/>
    <mergeCell ref="F215:G215"/>
    <mergeCell ref="I215:J215"/>
    <mergeCell ref="B212:C212"/>
    <mergeCell ref="D212:E212"/>
    <mergeCell ref="F212:G212"/>
    <mergeCell ref="I212:J212"/>
    <mergeCell ref="B213:C213"/>
    <mergeCell ref="D213:E213"/>
    <mergeCell ref="F213:G213"/>
    <mergeCell ref="I213:J213"/>
    <mergeCell ref="B218:C218"/>
    <mergeCell ref="D218:E218"/>
    <mergeCell ref="F218:G218"/>
    <mergeCell ref="I218:J218"/>
    <mergeCell ref="B219:C219"/>
    <mergeCell ref="D219:E219"/>
    <mergeCell ref="F219:G219"/>
    <mergeCell ref="I219:J219"/>
    <mergeCell ref="B216:C216"/>
    <mergeCell ref="D216:E216"/>
    <mergeCell ref="F216:G216"/>
    <mergeCell ref="I216:J216"/>
    <mergeCell ref="B217:C217"/>
    <mergeCell ref="D217:E217"/>
    <mergeCell ref="F217:G217"/>
    <mergeCell ref="I217:J217"/>
    <mergeCell ref="B222:C222"/>
    <mergeCell ref="D222:E222"/>
    <mergeCell ref="F222:G222"/>
    <mergeCell ref="I222:J222"/>
    <mergeCell ref="B223:C223"/>
    <mergeCell ref="D223:E223"/>
    <mergeCell ref="F223:G223"/>
    <mergeCell ref="I223:J223"/>
    <mergeCell ref="B220:C220"/>
    <mergeCell ref="D220:E220"/>
    <mergeCell ref="F220:G220"/>
    <mergeCell ref="I220:J220"/>
    <mergeCell ref="B221:C221"/>
    <mergeCell ref="D221:E221"/>
    <mergeCell ref="F221:G221"/>
    <mergeCell ref="I221:J221"/>
    <mergeCell ref="B226:C226"/>
    <mergeCell ref="D226:E226"/>
    <mergeCell ref="F226:G226"/>
    <mergeCell ref="I226:J226"/>
    <mergeCell ref="B227:C227"/>
    <mergeCell ref="D227:E227"/>
    <mergeCell ref="F227:G227"/>
    <mergeCell ref="I227:J227"/>
    <mergeCell ref="B224:C224"/>
    <mergeCell ref="D224:E224"/>
    <mergeCell ref="F224:G224"/>
    <mergeCell ref="I224:J224"/>
    <mergeCell ref="B225:C225"/>
    <mergeCell ref="D225:E225"/>
    <mergeCell ref="F225:G225"/>
    <mergeCell ref="I225:J225"/>
    <mergeCell ref="B230:C230"/>
    <mergeCell ref="D230:E230"/>
    <mergeCell ref="F230:G230"/>
    <mergeCell ref="I230:J230"/>
    <mergeCell ref="B231:C231"/>
    <mergeCell ref="D231:E231"/>
    <mergeCell ref="F231:G231"/>
    <mergeCell ref="I231:J231"/>
    <mergeCell ref="B228:C228"/>
    <mergeCell ref="D228:E228"/>
    <mergeCell ref="F228:G228"/>
    <mergeCell ref="I228:J228"/>
    <mergeCell ref="B229:C229"/>
    <mergeCell ref="D229:E229"/>
    <mergeCell ref="F229:G229"/>
    <mergeCell ref="I229:J229"/>
    <mergeCell ref="B235:C235"/>
    <mergeCell ref="D235:E235"/>
    <mergeCell ref="F235:G235"/>
    <mergeCell ref="I235:J235"/>
    <mergeCell ref="B236:C236"/>
    <mergeCell ref="D236:E236"/>
    <mergeCell ref="F236:G236"/>
    <mergeCell ref="I236:J236"/>
    <mergeCell ref="B232:C232"/>
    <mergeCell ref="D232:E232"/>
    <mergeCell ref="F232:G232"/>
    <mergeCell ref="I232:J232"/>
    <mergeCell ref="B233:J233"/>
    <mergeCell ref="B234:C234"/>
    <mergeCell ref="D234:E234"/>
    <mergeCell ref="F234:G234"/>
    <mergeCell ref="I234:J234"/>
    <mergeCell ref="B240:C240"/>
    <mergeCell ref="D240:E240"/>
    <mergeCell ref="F240:G240"/>
    <mergeCell ref="I240:J240"/>
    <mergeCell ref="B241:C241"/>
    <mergeCell ref="D241:E241"/>
    <mergeCell ref="F241:G241"/>
    <mergeCell ref="I241:J241"/>
    <mergeCell ref="B237:J237"/>
    <mergeCell ref="B238:C238"/>
    <mergeCell ref="D238:E238"/>
    <mergeCell ref="F238:G238"/>
    <mergeCell ref="I238:J238"/>
    <mergeCell ref="B239:C239"/>
    <mergeCell ref="D239:E239"/>
    <mergeCell ref="F239:G239"/>
    <mergeCell ref="I239:J239"/>
    <mergeCell ref="B244:C244"/>
    <mergeCell ref="D244:E244"/>
    <mergeCell ref="F244:G244"/>
    <mergeCell ref="I244:J244"/>
    <mergeCell ref="B245:C245"/>
    <mergeCell ref="D245:E245"/>
    <mergeCell ref="F245:G245"/>
    <mergeCell ref="I245:J245"/>
    <mergeCell ref="B242:C242"/>
    <mergeCell ref="D242:E242"/>
    <mergeCell ref="F242:G242"/>
    <mergeCell ref="I242:J242"/>
    <mergeCell ref="B243:C243"/>
    <mergeCell ref="D243:E243"/>
    <mergeCell ref="F243:G243"/>
    <mergeCell ref="I243:J243"/>
    <mergeCell ref="B246:C246"/>
    <mergeCell ref="D246:E246"/>
    <mergeCell ref="F246:G246"/>
    <mergeCell ref="I246:J246"/>
    <mergeCell ref="B247:J247"/>
    <mergeCell ref="B248:C248"/>
    <mergeCell ref="D248:E248"/>
    <mergeCell ref="F248:G248"/>
    <mergeCell ref="I248:J248"/>
    <mergeCell ref="B251:C251"/>
    <mergeCell ref="D251:E251"/>
    <mergeCell ref="F251:G251"/>
    <mergeCell ref="I251:J251"/>
    <mergeCell ref="B252:C252"/>
    <mergeCell ref="D252:E252"/>
    <mergeCell ref="F252:G252"/>
    <mergeCell ref="I252:J252"/>
    <mergeCell ref="B249:C249"/>
    <mergeCell ref="D249:E249"/>
    <mergeCell ref="F249:G249"/>
    <mergeCell ref="I249:J249"/>
    <mergeCell ref="B250:C250"/>
    <mergeCell ref="D250:E250"/>
    <mergeCell ref="F250:G250"/>
    <mergeCell ref="I250:J250"/>
  </mergeCells>
  <pageMargins left="0.7" right="0.7" top="0.75" bottom="0.75" header="0.3" footer="0.3"/>
  <pageSetup paperSize="9" scale="79" orientation="landscape" horizontalDpi="300" verticalDpi="300" r:id="rId1"/>
  <rowBreaks count="1" manualBreakCount="1">
    <brk id="22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5"/>
  <sheetViews>
    <sheetView topLeftCell="A259" zoomScaleNormal="100" workbookViewId="0">
      <selection activeCell="P288" sqref="P288"/>
    </sheetView>
  </sheetViews>
  <sheetFormatPr defaultRowHeight="12.75" x14ac:dyDescent="0.2"/>
  <cols>
    <col min="1" max="1" width="2.28515625" style="189" customWidth="1"/>
    <col min="2" max="2" width="0" style="189" hidden="1" customWidth="1"/>
    <col min="3" max="3" width="11.7109375" style="189" customWidth="1"/>
    <col min="4" max="4" width="21" style="189" customWidth="1"/>
    <col min="5" max="5" width="47" style="189" customWidth="1"/>
    <col min="6" max="6" width="16.85546875" style="189" customWidth="1"/>
    <col min="7" max="7" width="0.140625" style="189" customWidth="1"/>
    <col min="8" max="8" width="14.85546875" style="189" customWidth="1"/>
    <col min="9" max="9" width="26.28515625" style="189" customWidth="1"/>
    <col min="10" max="10" width="5" style="189" customWidth="1"/>
    <col min="11" max="11" width="0.85546875" style="189" customWidth="1"/>
    <col min="12" max="12" width="1.42578125" style="189" customWidth="1"/>
    <col min="13" max="256" width="9.140625" style="189"/>
    <col min="257" max="257" width="2.28515625" style="189" customWidth="1"/>
    <col min="258" max="258" width="0" style="189" hidden="1" customWidth="1"/>
    <col min="259" max="259" width="11.7109375" style="189" customWidth="1"/>
    <col min="260" max="260" width="6.5703125" style="189" customWidth="1"/>
    <col min="261" max="261" width="62.42578125" style="189" customWidth="1"/>
    <col min="262" max="262" width="16.85546875" style="189" customWidth="1"/>
    <col min="263" max="263" width="0.140625" style="189" customWidth="1"/>
    <col min="264" max="264" width="14.85546875" style="189" customWidth="1"/>
    <col min="265" max="265" width="26.28515625" style="189" customWidth="1"/>
    <col min="266" max="266" width="5" style="189" customWidth="1"/>
    <col min="267" max="267" width="0.85546875" style="189" customWidth="1"/>
    <col min="268" max="268" width="1.42578125" style="189" customWidth="1"/>
    <col min="269" max="512" width="9.140625" style="189"/>
    <col min="513" max="513" width="2.28515625" style="189" customWidth="1"/>
    <col min="514" max="514" width="0" style="189" hidden="1" customWidth="1"/>
    <col min="515" max="515" width="11.7109375" style="189" customWidth="1"/>
    <col min="516" max="516" width="6.5703125" style="189" customWidth="1"/>
    <col min="517" max="517" width="62.42578125" style="189" customWidth="1"/>
    <col min="518" max="518" width="16.85546875" style="189" customWidth="1"/>
    <col min="519" max="519" width="0.140625" style="189" customWidth="1"/>
    <col min="520" max="520" width="14.85546875" style="189" customWidth="1"/>
    <col min="521" max="521" width="26.28515625" style="189" customWidth="1"/>
    <col min="522" max="522" width="5" style="189" customWidth="1"/>
    <col min="523" max="523" width="0.85546875" style="189" customWidth="1"/>
    <col min="524" max="524" width="1.42578125" style="189" customWidth="1"/>
    <col min="525" max="768" width="9.140625" style="189"/>
    <col min="769" max="769" width="2.28515625" style="189" customWidth="1"/>
    <col min="770" max="770" width="0" style="189" hidden="1" customWidth="1"/>
    <col min="771" max="771" width="11.7109375" style="189" customWidth="1"/>
    <col min="772" max="772" width="6.5703125" style="189" customWidth="1"/>
    <col min="773" max="773" width="62.42578125" style="189" customWidth="1"/>
    <col min="774" max="774" width="16.85546875" style="189" customWidth="1"/>
    <col min="775" max="775" width="0.140625" style="189" customWidth="1"/>
    <col min="776" max="776" width="14.85546875" style="189" customWidth="1"/>
    <col min="777" max="777" width="26.28515625" style="189" customWidth="1"/>
    <col min="778" max="778" width="5" style="189" customWidth="1"/>
    <col min="779" max="779" width="0.85546875" style="189" customWidth="1"/>
    <col min="780" max="780" width="1.42578125" style="189" customWidth="1"/>
    <col min="781" max="1024" width="9.140625" style="189"/>
    <col min="1025" max="1025" width="2.28515625" style="189" customWidth="1"/>
    <col min="1026" max="1026" width="0" style="189" hidden="1" customWidth="1"/>
    <col min="1027" max="1027" width="11.7109375" style="189" customWidth="1"/>
    <col min="1028" max="1028" width="6.5703125" style="189" customWidth="1"/>
    <col min="1029" max="1029" width="62.42578125" style="189" customWidth="1"/>
    <col min="1030" max="1030" width="16.85546875" style="189" customWidth="1"/>
    <col min="1031" max="1031" width="0.140625" style="189" customWidth="1"/>
    <col min="1032" max="1032" width="14.85546875" style="189" customWidth="1"/>
    <col min="1033" max="1033" width="26.28515625" style="189" customWidth="1"/>
    <col min="1034" max="1034" width="5" style="189" customWidth="1"/>
    <col min="1035" max="1035" width="0.85546875" style="189" customWidth="1"/>
    <col min="1036" max="1036" width="1.42578125" style="189" customWidth="1"/>
    <col min="1037" max="1280" width="9.140625" style="189"/>
    <col min="1281" max="1281" width="2.28515625" style="189" customWidth="1"/>
    <col min="1282" max="1282" width="0" style="189" hidden="1" customWidth="1"/>
    <col min="1283" max="1283" width="11.7109375" style="189" customWidth="1"/>
    <col min="1284" max="1284" width="6.5703125" style="189" customWidth="1"/>
    <col min="1285" max="1285" width="62.42578125" style="189" customWidth="1"/>
    <col min="1286" max="1286" width="16.85546875" style="189" customWidth="1"/>
    <col min="1287" max="1287" width="0.140625" style="189" customWidth="1"/>
    <col min="1288" max="1288" width="14.85546875" style="189" customWidth="1"/>
    <col min="1289" max="1289" width="26.28515625" style="189" customWidth="1"/>
    <col min="1290" max="1290" width="5" style="189" customWidth="1"/>
    <col min="1291" max="1291" width="0.85546875" style="189" customWidth="1"/>
    <col min="1292" max="1292" width="1.42578125" style="189" customWidth="1"/>
    <col min="1293" max="1536" width="9.140625" style="189"/>
    <col min="1537" max="1537" width="2.28515625" style="189" customWidth="1"/>
    <col min="1538" max="1538" width="0" style="189" hidden="1" customWidth="1"/>
    <col min="1539" max="1539" width="11.7109375" style="189" customWidth="1"/>
    <col min="1540" max="1540" width="6.5703125" style="189" customWidth="1"/>
    <col min="1541" max="1541" width="62.42578125" style="189" customWidth="1"/>
    <col min="1542" max="1542" width="16.85546875" style="189" customWidth="1"/>
    <col min="1543" max="1543" width="0.140625" style="189" customWidth="1"/>
    <col min="1544" max="1544" width="14.85546875" style="189" customWidth="1"/>
    <col min="1545" max="1545" width="26.28515625" style="189" customWidth="1"/>
    <col min="1546" max="1546" width="5" style="189" customWidth="1"/>
    <col min="1547" max="1547" width="0.85546875" style="189" customWidth="1"/>
    <col min="1548" max="1548" width="1.42578125" style="189" customWidth="1"/>
    <col min="1549" max="1792" width="9.140625" style="189"/>
    <col min="1793" max="1793" width="2.28515625" style="189" customWidth="1"/>
    <col min="1794" max="1794" width="0" style="189" hidden="1" customWidth="1"/>
    <col min="1795" max="1795" width="11.7109375" style="189" customWidth="1"/>
    <col min="1796" max="1796" width="6.5703125" style="189" customWidth="1"/>
    <col min="1797" max="1797" width="62.42578125" style="189" customWidth="1"/>
    <col min="1798" max="1798" width="16.85546875" style="189" customWidth="1"/>
    <col min="1799" max="1799" width="0.140625" style="189" customWidth="1"/>
    <col min="1800" max="1800" width="14.85546875" style="189" customWidth="1"/>
    <col min="1801" max="1801" width="26.28515625" style="189" customWidth="1"/>
    <col min="1802" max="1802" width="5" style="189" customWidth="1"/>
    <col min="1803" max="1803" width="0.85546875" style="189" customWidth="1"/>
    <col min="1804" max="1804" width="1.42578125" style="189" customWidth="1"/>
    <col min="1805" max="2048" width="9.140625" style="189"/>
    <col min="2049" max="2049" width="2.28515625" style="189" customWidth="1"/>
    <col min="2050" max="2050" width="0" style="189" hidden="1" customWidth="1"/>
    <col min="2051" max="2051" width="11.7109375" style="189" customWidth="1"/>
    <col min="2052" max="2052" width="6.5703125" style="189" customWidth="1"/>
    <col min="2053" max="2053" width="62.42578125" style="189" customWidth="1"/>
    <col min="2054" max="2054" width="16.85546875" style="189" customWidth="1"/>
    <col min="2055" max="2055" width="0.140625" style="189" customWidth="1"/>
    <col min="2056" max="2056" width="14.85546875" style="189" customWidth="1"/>
    <col min="2057" max="2057" width="26.28515625" style="189" customWidth="1"/>
    <col min="2058" max="2058" width="5" style="189" customWidth="1"/>
    <col min="2059" max="2059" width="0.85546875" style="189" customWidth="1"/>
    <col min="2060" max="2060" width="1.42578125" style="189" customWidth="1"/>
    <col min="2061" max="2304" width="9.140625" style="189"/>
    <col min="2305" max="2305" width="2.28515625" style="189" customWidth="1"/>
    <col min="2306" max="2306" width="0" style="189" hidden="1" customWidth="1"/>
    <col min="2307" max="2307" width="11.7109375" style="189" customWidth="1"/>
    <col min="2308" max="2308" width="6.5703125" style="189" customWidth="1"/>
    <col min="2309" max="2309" width="62.42578125" style="189" customWidth="1"/>
    <col min="2310" max="2310" width="16.85546875" style="189" customWidth="1"/>
    <col min="2311" max="2311" width="0.140625" style="189" customWidth="1"/>
    <col min="2312" max="2312" width="14.85546875" style="189" customWidth="1"/>
    <col min="2313" max="2313" width="26.28515625" style="189" customWidth="1"/>
    <col min="2314" max="2314" width="5" style="189" customWidth="1"/>
    <col min="2315" max="2315" width="0.85546875" style="189" customWidth="1"/>
    <col min="2316" max="2316" width="1.42578125" style="189" customWidth="1"/>
    <col min="2317" max="2560" width="9.140625" style="189"/>
    <col min="2561" max="2561" width="2.28515625" style="189" customWidth="1"/>
    <col min="2562" max="2562" width="0" style="189" hidden="1" customWidth="1"/>
    <col min="2563" max="2563" width="11.7109375" style="189" customWidth="1"/>
    <col min="2564" max="2564" width="6.5703125" style="189" customWidth="1"/>
    <col min="2565" max="2565" width="62.42578125" style="189" customWidth="1"/>
    <col min="2566" max="2566" width="16.85546875" style="189" customWidth="1"/>
    <col min="2567" max="2567" width="0.140625" style="189" customWidth="1"/>
    <col min="2568" max="2568" width="14.85546875" style="189" customWidth="1"/>
    <col min="2569" max="2569" width="26.28515625" style="189" customWidth="1"/>
    <col min="2570" max="2570" width="5" style="189" customWidth="1"/>
    <col min="2571" max="2571" width="0.85546875" style="189" customWidth="1"/>
    <col min="2572" max="2572" width="1.42578125" style="189" customWidth="1"/>
    <col min="2573" max="2816" width="9.140625" style="189"/>
    <col min="2817" max="2817" width="2.28515625" style="189" customWidth="1"/>
    <col min="2818" max="2818" width="0" style="189" hidden="1" customWidth="1"/>
    <col min="2819" max="2819" width="11.7109375" style="189" customWidth="1"/>
    <col min="2820" max="2820" width="6.5703125" style="189" customWidth="1"/>
    <col min="2821" max="2821" width="62.42578125" style="189" customWidth="1"/>
    <col min="2822" max="2822" width="16.85546875" style="189" customWidth="1"/>
    <col min="2823" max="2823" width="0.140625" style="189" customWidth="1"/>
    <col min="2824" max="2824" width="14.85546875" style="189" customWidth="1"/>
    <col min="2825" max="2825" width="26.28515625" style="189" customWidth="1"/>
    <col min="2826" max="2826" width="5" style="189" customWidth="1"/>
    <col min="2827" max="2827" width="0.85546875" style="189" customWidth="1"/>
    <col min="2828" max="2828" width="1.42578125" style="189" customWidth="1"/>
    <col min="2829" max="3072" width="9.140625" style="189"/>
    <col min="3073" max="3073" width="2.28515625" style="189" customWidth="1"/>
    <col min="3074" max="3074" width="0" style="189" hidden="1" customWidth="1"/>
    <col min="3075" max="3075" width="11.7109375" style="189" customWidth="1"/>
    <col min="3076" max="3076" width="6.5703125" style="189" customWidth="1"/>
    <col min="3077" max="3077" width="62.42578125" style="189" customWidth="1"/>
    <col min="3078" max="3078" width="16.85546875" style="189" customWidth="1"/>
    <col min="3079" max="3079" width="0.140625" style="189" customWidth="1"/>
    <col min="3080" max="3080" width="14.85546875" style="189" customWidth="1"/>
    <col min="3081" max="3081" width="26.28515625" style="189" customWidth="1"/>
    <col min="3082" max="3082" width="5" style="189" customWidth="1"/>
    <col min="3083" max="3083" width="0.85546875" style="189" customWidth="1"/>
    <col min="3084" max="3084" width="1.42578125" style="189" customWidth="1"/>
    <col min="3085" max="3328" width="9.140625" style="189"/>
    <col min="3329" max="3329" width="2.28515625" style="189" customWidth="1"/>
    <col min="3330" max="3330" width="0" style="189" hidden="1" customWidth="1"/>
    <col min="3331" max="3331" width="11.7109375" style="189" customWidth="1"/>
    <col min="3332" max="3332" width="6.5703125" style="189" customWidth="1"/>
    <col min="3333" max="3333" width="62.42578125" style="189" customWidth="1"/>
    <col min="3334" max="3334" width="16.85546875" style="189" customWidth="1"/>
    <col min="3335" max="3335" width="0.140625" style="189" customWidth="1"/>
    <col min="3336" max="3336" width="14.85546875" style="189" customWidth="1"/>
    <col min="3337" max="3337" width="26.28515625" style="189" customWidth="1"/>
    <col min="3338" max="3338" width="5" style="189" customWidth="1"/>
    <col min="3339" max="3339" width="0.85546875" style="189" customWidth="1"/>
    <col min="3340" max="3340" width="1.42578125" style="189" customWidth="1"/>
    <col min="3341" max="3584" width="9.140625" style="189"/>
    <col min="3585" max="3585" width="2.28515625" style="189" customWidth="1"/>
    <col min="3586" max="3586" width="0" style="189" hidden="1" customWidth="1"/>
    <col min="3587" max="3587" width="11.7109375" style="189" customWidth="1"/>
    <col min="3588" max="3588" width="6.5703125" style="189" customWidth="1"/>
    <col min="3589" max="3589" width="62.42578125" style="189" customWidth="1"/>
    <col min="3590" max="3590" width="16.85546875" style="189" customWidth="1"/>
    <col min="3591" max="3591" width="0.140625" style="189" customWidth="1"/>
    <col min="3592" max="3592" width="14.85546875" style="189" customWidth="1"/>
    <col min="3593" max="3593" width="26.28515625" style="189" customWidth="1"/>
    <col min="3594" max="3594" width="5" style="189" customWidth="1"/>
    <col min="3595" max="3595" width="0.85546875" style="189" customWidth="1"/>
    <col min="3596" max="3596" width="1.42578125" style="189" customWidth="1"/>
    <col min="3597" max="3840" width="9.140625" style="189"/>
    <col min="3841" max="3841" width="2.28515625" style="189" customWidth="1"/>
    <col min="3842" max="3842" width="0" style="189" hidden="1" customWidth="1"/>
    <col min="3843" max="3843" width="11.7109375" style="189" customWidth="1"/>
    <col min="3844" max="3844" width="6.5703125" style="189" customWidth="1"/>
    <col min="3845" max="3845" width="62.42578125" style="189" customWidth="1"/>
    <col min="3846" max="3846" width="16.85546875" style="189" customWidth="1"/>
    <col min="3847" max="3847" width="0.140625" style="189" customWidth="1"/>
    <col min="3848" max="3848" width="14.85546875" style="189" customWidth="1"/>
    <col min="3849" max="3849" width="26.28515625" style="189" customWidth="1"/>
    <col min="3850" max="3850" width="5" style="189" customWidth="1"/>
    <col min="3851" max="3851" width="0.85546875" style="189" customWidth="1"/>
    <col min="3852" max="3852" width="1.42578125" style="189" customWidth="1"/>
    <col min="3853" max="4096" width="9.140625" style="189"/>
    <col min="4097" max="4097" width="2.28515625" style="189" customWidth="1"/>
    <col min="4098" max="4098" width="0" style="189" hidden="1" customWidth="1"/>
    <col min="4099" max="4099" width="11.7109375" style="189" customWidth="1"/>
    <col min="4100" max="4100" width="6.5703125" style="189" customWidth="1"/>
    <col min="4101" max="4101" width="62.42578125" style="189" customWidth="1"/>
    <col min="4102" max="4102" width="16.85546875" style="189" customWidth="1"/>
    <col min="4103" max="4103" width="0.140625" style="189" customWidth="1"/>
    <col min="4104" max="4104" width="14.85546875" style="189" customWidth="1"/>
    <col min="4105" max="4105" width="26.28515625" style="189" customWidth="1"/>
    <col min="4106" max="4106" width="5" style="189" customWidth="1"/>
    <col min="4107" max="4107" width="0.85546875" style="189" customWidth="1"/>
    <col min="4108" max="4108" width="1.42578125" style="189" customWidth="1"/>
    <col min="4109" max="4352" width="9.140625" style="189"/>
    <col min="4353" max="4353" width="2.28515625" style="189" customWidth="1"/>
    <col min="4354" max="4354" width="0" style="189" hidden="1" customWidth="1"/>
    <col min="4355" max="4355" width="11.7109375" style="189" customWidth="1"/>
    <col min="4356" max="4356" width="6.5703125" style="189" customWidth="1"/>
    <col min="4357" max="4357" width="62.42578125" style="189" customWidth="1"/>
    <col min="4358" max="4358" width="16.85546875" style="189" customWidth="1"/>
    <col min="4359" max="4359" width="0.140625" style="189" customWidth="1"/>
    <col min="4360" max="4360" width="14.85546875" style="189" customWidth="1"/>
    <col min="4361" max="4361" width="26.28515625" style="189" customWidth="1"/>
    <col min="4362" max="4362" width="5" style="189" customWidth="1"/>
    <col min="4363" max="4363" width="0.85546875" style="189" customWidth="1"/>
    <col min="4364" max="4364" width="1.42578125" style="189" customWidth="1"/>
    <col min="4365" max="4608" width="9.140625" style="189"/>
    <col min="4609" max="4609" width="2.28515625" style="189" customWidth="1"/>
    <col min="4610" max="4610" width="0" style="189" hidden="1" customWidth="1"/>
    <col min="4611" max="4611" width="11.7109375" style="189" customWidth="1"/>
    <col min="4612" max="4612" width="6.5703125" style="189" customWidth="1"/>
    <col min="4613" max="4613" width="62.42578125" style="189" customWidth="1"/>
    <col min="4614" max="4614" width="16.85546875" style="189" customWidth="1"/>
    <col min="4615" max="4615" width="0.140625" style="189" customWidth="1"/>
    <col min="4616" max="4616" width="14.85546875" style="189" customWidth="1"/>
    <col min="4617" max="4617" width="26.28515625" style="189" customWidth="1"/>
    <col min="4618" max="4618" width="5" style="189" customWidth="1"/>
    <col min="4619" max="4619" width="0.85546875" style="189" customWidth="1"/>
    <col min="4620" max="4620" width="1.42578125" style="189" customWidth="1"/>
    <col min="4621" max="4864" width="9.140625" style="189"/>
    <col min="4865" max="4865" width="2.28515625" style="189" customWidth="1"/>
    <col min="4866" max="4866" width="0" style="189" hidden="1" customWidth="1"/>
    <col min="4867" max="4867" width="11.7109375" style="189" customWidth="1"/>
    <col min="4868" max="4868" width="6.5703125" style="189" customWidth="1"/>
    <col min="4869" max="4869" width="62.42578125" style="189" customWidth="1"/>
    <col min="4870" max="4870" width="16.85546875" style="189" customWidth="1"/>
    <col min="4871" max="4871" width="0.140625" style="189" customWidth="1"/>
    <col min="4872" max="4872" width="14.85546875" style="189" customWidth="1"/>
    <col min="4873" max="4873" width="26.28515625" style="189" customWidth="1"/>
    <col min="4874" max="4874" width="5" style="189" customWidth="1"/>
    <col min="4875" max="4875" width="0.85546875" style="189" customWidth="1"/>
    <col min="4876" max="4876" width="1.42578125" style="189" customWidth="1"/>
    <col min="4877" max="5120" width="9.140625" style="189"/>
    <col min="5121" max="5121" width="2.28515625" style="189" customWidth="1"/>
    <col min="5122" max="5122" width="0" style="189" hidden="1" customWidth="1"/>
    <col min="5123" max="5123" width="11.7109375" style="189" customWidth="1"/>
    <col min="5124" max="5124" width="6.5703125" style="189" customWidth="1"/>
    <col min="5125" max="5125" width="62.42578125" style="189" customWidth="1"/>
    <col min="5126" max="5126" width="16.85546875" style="189" customWidth="1"/>
    <col min="5127" max="5127" width="0.140625" style="189" customWidth="1"/>
    <col min="5128" max="5128" width="14.85546875" style="189" customWidth="1"/>
    <col min="5129" max="5129" width="26.28515625" style="189" customWidth="1"/>
    <col min="5130" max="5130" width="5" style="189" customWidth="1"/>
    <col min="5131" max="5131" width="0.85546875" style="189" customWidth="1"/>
    <col min="5132" max="5132" width="1.42578125" style="189" customWidth="1"/>
    <col min="5133" max="5376" width="9.140625" style="189"/>
    <col min="5377" max="5377" width="2.28515625" style="189" customWidth="1"/>
    <col min="5378" max="5378" width="0" style="189" hidden="1" customWidth="1"/>
    <col min="5379" max="5379" width="11.7109375" style="189" customWidth="1"/>
    <col min="5380" max="5380" width="6.5703125" style="189" customWidth="1"/>
    <col min="5381" max="5381" width="62.42578125" style="189" customWidth="1"/>
    <col min="5382" max="5382" width="16.85546875" style="189" customWidth="1"/>
    <col min="5383" max="5383" width="0.140625" style="189" customWidth="1"/>
    <col min="5384" max="5384" width="14.85546875" style="189" customWidth="1"/>
    <col min="5385" max="5385" width="26.28515625" style="189" customWidth="1"/>
    <col min="5386" max="5386" width="5" style="189" customWidth="1"/>
    <col min="5387" max="5387" width="0.85546875" style="189" customWidth="1"/>
    <col min="5388" max="5388" width="1.42578125" style="189" customWidth="1"/>
    <col min="5389" max="5632" width="9.140625" style="189"/>
    <col min="5633" max="5633" width="2.28515625" style="189" customWidth="1"/>
    <col min="5634" max="5634" width="0" style="189" hidden="1" customWidth="1"/>
    <col min="5635" max="5635" width="11.7109375" style="189" customWidth="1"/>
    <col min="5636" max="5636" width="6.5703125" style="189" customWidth="1"/>
    <col min="5637" max="5637" width="62.42578125" style="189" customWidth="1"/>
    <col min="5638" max="5638" width="16.85546875" style="189" customWidth="1"/>
    <col min="5639" max="5639" width="0.140625" style="189" customWidth="1"/>
    <col min="5640" max="5640" width="14.85546875" style="189" customWidth="1"/>
    <col min="5641" max="5641" width="26.28515625" style="189" customWidth="1"/>
    <col min="5642" max="5642" width="5" style="189" customWidth="1"/>
    <col min="5643" max="5643" width="0.85546875" style="189" customWidth="1"/>
    <col min="5644" max="5644" width="1.42578125" style="189" customWidth="1"/>
    <col min="5645" max="5888" width="9.140625" style="189"/>
    <col min="5889" max="5889" width="2.28515625" style="189" customWidth="1"/>
    <col min="5890" max="5890" width="0" style="189" hidden="1" customWidth="1"/>
    <col min="5891" max="5891" width="11.7109375" style="189" customWidth="1"/>
    <col min="5892" max="5892" width="6.5703125" style="189" customWidth="1"/>
    <col min="5893" max="5893" width="62.42578125" style="189" customWidth="1"/>
    <col min="5894" max="5894" width="16.85546875" style="189" customWidth="1"/>
    <col min="5895" max="5895" width="0.140625" style="189" customWidth="1"/>
    <col min="5896" max="5896" width="14.85546875" style="189" customWidth="1"/>
    <col min="5897" max="5897" width="26.28515625" style="189" customWidth="1"/>
    <col min="5898" max="5898" width="5" style="189" customWidth="1"/>
    <col min="5899" max="5899" width="0.85546875" style="189" customWidth="1"/>
    <col min="5900" max="5900" width="1.42578125" style="189" customWidth="1"/>
    <col min="5901" max="6144" width="9.140625" style="189"/>
    <col min="6145" max="6145" width="2.28515625" style="189" customWidth="1"/>
    <col min="6146" max="6146" width="0" style="189" hidden="1" customWidth="1"/>
    <col min="6147" max="6147" width="11.7109375" style="189" customWidth="1"/>
    <col min="6148" max="6148" width="6.5703125" style="189" customWidth="1"/>
    <col min="6149" max="6149" width="62.42578125" style="189" customWidth="1"/>
    <col min="6150" max="6150" width="16.85546875" style="189" customWidth="1"/>
    <col min="6151" max="6151" width="0.140625" style="189" customWidth="1"/>
    <col min="6152" max="6152" width="14.85546875" style="189" customWidth="1"/>
    <col min="6153" max="6153" width="26.28515625" style="189" customWidth="1"/>
    <col min="6154" max="6154" width="5" style="189" customWidth="1"/>
    <col min="6155" max="6155" width="0.85546875" style="189" customWidth="1"/>
    <col min="6156" max="6156" width="1.42578125" style="189" customWidth="1"/>
    <col min="6157" max="6400" width="9.140625" style="189"/>
    <col min="6401" max="6401" width="2.28515625" style="189" customWidth="1"/>
    <col min="6402" max="6402" width="0" style="189" hidden="1" customWidth="1"/>
    <col min="6403" max="6403" width="11.7109375" style="189" customWidth="1"/>
    <col min="6404" max="6404" width="6.5703125" style="189" customWidth="1"/>
    <col min="6405" max="6405" width="62.42578125" style="189" customWidth="1"/>
    <col min="6406" max="6406" width="16.85546875" style="189" customWidth="1"/>
    <col min="6407" max="6407" width="0.140625" style="189" customWidth="1"/>
    <col min="6408" max="6408" width="14.85546875" style="189" customWidth="1"/>
    <col min="6409" max="6409" width="26.28515625" style="189" customWidth="1"/>
    <col min="6410" max="6410" width="5" style="189" customWidth="1"/>
    <col min="6411" max="6411" width="0.85546875" style="189" customWidth="1"/>
    <col min="6412" max="6412" width="1.42578125" style="189" customWidth="1"/>
    <col min="6413" max="6656" width="9.140625" style="189"/>
    <col min="6657" max="6657" width="2.28515625" style="189" customWidth="1"/>
    <col min="6658" max="6658" width="0" style="189" hidden="1" customWidth="1"/>
    <col min="6659" max="6659" width="11.7109375" style="189" customWidth="1"/>
    <col min="6660" max="6660" width="6.5703125" style="189" customWidth="1"/>
    <col min="6661" max="6661" width="62.42578125" style="189" customWidth="1"/>
    <col min="6662" max="6662" width="16.85546875" style="189" customWidth="1"/>
    <col min="6663" max="6663" width="0.140625" style="189" customWidth="1"/>
    <col min="6664" max="6664" width="14.85546875" style="189" customWidth="1"/>
    <col min="6665" max="6665" width="26.28515625" style="189" customWidth="1"/>
    <col min="6666" max="6666" width="5" style="189" customWidth="1"/>
    <col min="6667" max="6667" width="0.85546875" style="189" customWidth="1"/>
    <col min="6668" max="6668" width="1.42578125" style="189" customWidth="1"/>
    <col min="6669" max="6912" width="9.140625" style="189"/>
    <col min="6913" max="6913" width="2.28515625" style="189" customWidth="1"/>
    <col min="6914" max="6914" width="0" style="189" hidden="1" customWidth="1"/>
    <col min="6915" max="6915" width="11.7109375" style="189" customWidth="1"/>
    <col min="6916" max="6916" width="6.5703125" style="189" customWidth="1"/>
    <col min="6917" max="6917" width="62.42578125" style="189" customWidth="1"/>
    <col min="6918" max="6918" width="16.85546875" style="189" customWidth="1"/>
    <col min="6919" max="6919" width="0.140625" style="189" customWidth="1"/>
    <col min="6920" max="6920" width="14.85546875" style="189" customWidth="1"/>
    <col min="6921" max="6921" width="26.28515625" style="189" customWidth="1"/>
    <col min="6922" max="6922" width="5" style="189" customWidth="1"/>
    <col min="6923" max="6923" width="0.85546875" style="189" customWidth="1"/>
    <col min="6924" max="6924" width="1.42578125" style="189" customWidth="1"/>
    <col min="6925" max="7168" width="9.140625" style="189"/>
    <col min="7169" max="7169" width="2.28515625" style="189" customWidth="1"/>
    <col min="7170" max="7170" width="0" style="189" hidden="1" customWidth="1"/>
    <col min="7171" max="7171" width="11.7109375" style="189" customWidth="1"/>
    <col min="7172" max="7172" width="6.5703125" style="189" customWidth="1"/>
    <col min="7173" max="7173" width="62.42578125" style="189" customWidth="1"/>
    <col min="7174" max="7174" width="16.85546875" style="189" customWidth="1"/>
    <col min="7175" max="7175" width="0.140625" style="189" customWidth="1"/>
    <col min="7176" max="7176" width="14.85546875" style="189" customWidth="1"/>
    <col min="7177" max="7177" width="26.28515625" style="189" customWidth="1"/>
    <col min="7178" max="7178" width="5" style="189" customWidth="1"/>
    <col min="7179" max="7179" width="0.85546875" style="189" customWidth="1"/>
    <col min="7180" max="7180" width="1.42578125" style="189" customWidth="1"/>
    <col min="7181" max="7424" width="9.140625" style="189"/>
    <col min="7425" max="7425" width="2.28515625" style="189" customWidth="1"/>
    <col min="7426" max="7426" width="0" style="189" hidden="1" customWidth="1"/>
    <col min="7427" max="7427" width="11.7109375" style="189" customWidth="1"/>
    <col min="7428" max="7428" width="6.5703125" style="189" customWidth="1"/>
    <col min="7429" max="7429" width="62.42578125" style="189" customWidth="1"/>
    <col min="7430" max="7430" width="16.85546875" style="189" customWidth="1"/>
    <col min="7431" max="7431" width="0.140625" style="189" customWidth="1"/>
    <col min="7432" max="7432" width="14.85546875" style="189" customWidth="1"/>
    <col min="7433" max="7433" width="26.28515625" style="189" customWidth="1"/>
    <col min="7434" max="7434" width="5" style="189" customWidth="1"/>
    <col min="7435" max="7435" width="0.85546875" style="189" customWidth="1"/>
    <col min="7436" max="7436" width="1.42578125" style="189" customWidth="1"/>
    <col min="7437" max="7680" width="9.140625" style="189"/>
    <col min="7681" max="7681" width="2.28515625" style="189" customWidth="1"/>
    <col min="7682" max="7682" width="0" style="189" hidden="1" customWidth="1"/>
    <col min="7683" max="7683" width="11.7109375" style="189" customWidth="1"/>
    <col min="7684" max="7684" width="6.5703125" style="189" customWidth="1"/>
    <col min="7685" max="7685" width="62.42578125" style="189" customWidth="1"/>
    <col min="7686" max="7686" width="16.85546875" style="189" customWidth="1"/>
    <col min="7687" max="7687" width="0.140625" style="189" customWidth="1"/>
    <col min="7688" max="7688" width="14.85546875" style="189" customWidth="1"/>
    <col min="7689" max="7689" width="26.28515625" style="189" customWidth="1"/>
    <col min="7690" max="7690" width="5" style="189" customWidth="1"/>
    <col min="7691" max="7691" width="0.85546875" style="189" customWidth="1"/>
    <col min="7692" max="7692" width="1.42578125" style="189" customWidth="1"/>
    <col min="7693" max="7936" width="9.140625" style="189"/>
    <col min="7937" max="7937" width="2.28515625" style="189" customWidth="1"/>
    <col min="7938" max="7938" width="0" style="189" hidden="1" customWidth="1"/>
    <col min="7939" max="7939" width="11.7109375" style="189" customWidth="1"/>
    <col min="7940" max="7940" width="6.5703125" style="189" customWidth="1"/>
    <col min="7941" max="7941" width="62.42578125" style="189" customWidth="1"/>
    <col min="7942" max="7942" width="16.85546875" style="189" customWidth="1"/>
    <col min="7943" max="7943" width="0.140625" style="189" customWidth="1"/>
    <col min="7944" max="7944" width="14.85546875" style="189" customWidth="1"/>
    <col min="7945" max="7945" width="26.28515625" style="189" customWidth="1"/>
    <col min="7946" max="7946" width="5" style="189" customWidth="1"/>
    <col min="7947" max="7947" width="0.85546875" style="189" customWidth="1"/>
    <col min="7948" max="7948" width="1.42578125" style="189" customWidth="1"/>
    <col min="7949" max="8192" width="9.140625" style="189"/>
    <col min="8193" max="8193" width="2.28515625" style="189" customWidth="1"/>
    <col min="8194" max="8194" width="0" style="189" hidden="1" customWidth="1"/>
    <col min="8195" max="8195" width="11.7109375" style="189" customWidth="1"/>
    <col min="8196" max="8196" width="6.5703125" style="189" customWidth="1"/>
    <col min="8197" max="8197" width="62.42578125" style="189" customWidth="1"/>
    <col min="8198" max="8198" width="16.85546875" style="189" customWidth="1"/>
    <col min="8199" max="8199" width="0.140625" style="189" customWidth="1"/>
    <col min="8200" max="8200" width="14.85546875" style="189" customWidth="1"/>
    <col min="8201" max="8201" width="26.28515625" style="189" customWidth="1"/>
    <col min="8202" max="8202" width="5" style="189" customWidth="1"/>
    <col min="8203" max="8203" width="0.85546875" style="189" customWidth="1"/>
    <col min="8204" max="8204" width="1.42578125" style="189" customWidth="1"/>
    <col min="8205" max="8448" width="9.140625" style="189"/>
    <col min="8449" max="8449" width="2.28515625" style="189" customWidth="1"/>
    <col min="8450" max="8450" width="0" style="189" hidden="1" customWidth="1"/>
    <col min="8451" max="8451" width="11.7109375" style="189" customWidth="1"/>
    <col min="8452" max="8452" width="6.5703125" style="189" customWidth="1"/>
    <col min="8453" max="8453" width="62.42578125" style="189" customWidth="1"/>
    <col min="8454" max="8454" width="16.85546875" style="189" customWidth="1"/>
    <col min="8455" max="8455" width="0.140625" style="189" customWidth="1"/>
    <col min="8456" max="8456" width="14.85546875" style="189" customWidth="1"/>
    <col min="8457" max="8457" width="26.28515625" style="189" customWidth="1"/>
    <col min="8458" max="8458" width="5" style="189" customWidth="1"/>
    <col min="8459" max="8459" width="0.85546875" style="189" customWidth="1"/>
    <col min="8460" max="8460" width="1.42578125" style="189" customWidth="1"/>
    <col min="8461" max="8704" width="9.140625" style="189"/>
    <col min="8705" max="8705" width="2.28515625" style="189" customWidth="1"/>
    <col min="8706" max="8706" width="0" style="189" hidden="1" customWidth="1"/>
    <col min="8707" max="8707" width="11.7109375" style="189" customWidth="1"/>
    <col min="8708" max="8708" width="6.5703125" style="189" customWidth="1"/>
    <col min="8709" max="8709" width="62.42578125" style="189" customWidth="1"/>
    <col min="8710" max="8710" width="16.85546875" style="189" customWidth="1"/>
    <col min="8711" max="8711" width="0.140625" style="189" customWidth="1"/>
    <col min="8712" max="8712" width="14.85546875" style="189" customWidth="1"/>
    <col min="8713" max="8713" width="26.28515625" style="189" customWidth="1"/>
    <col min="8714" max="8714" width="5" style="189" customWidth="1"/>
    <col min="8715" max="8715" width="0.85546875" style="189" customWidth="1"/>
    <col min="8716" max="8716" width="1.42578125" style="189" customWidth="1"/>
    <col min="8717" max="8960" width="9.140625" style="189"/>
    <col min="8961" max="8961" width="2.28515625" style="189" customWidth="1"/>
    <col min="8962" max="8962" width="0" style="189" hidden="1" customWidth="1"/>
    <col min="8963" max="8963" width="11.7109375" style="189" customWidth="1"/>
    <col min="8964" max="8964" width="6.5703125" style="189" customWidth="1"/>
    <col min="8965" max="8965" width="62.42578125" style="189" customWidth="1"/>
    <col min="8966" max="8966" width="16.85546875" style="189" customWidth="1"/>
    <col min="8967" max="8967" width="0.140625" style="189" customWidth="1"/>
    <col min="8968" max="8968" width="14.85546875" style="189" customWidth="1"/>
    <col min="8969" max="8969" width="26.28515625" style="189" customWidth="1"/>
    <col min="8970" max="8970" width="5" style="189" customWidth="1"/>
    <col min="8971" max="8971" width="0.85546875" style="189" customWidth="1"/>
    <col min="8972" max="8972" width="1.42578125" style="189" customWidth="1"/>
    <col min="8973" max="9216" width="9.140625" style="189"/>
    <col min="9217" max="9217" width="2.28515625" style="189" customWidth="1"/>
    <col min="9218" max="9218" width="0" style="189" hidden="1" customWidth="1"/>
    <col min="9219" max="9219" width="11.7109375" style="189" customWidth="1"/>
    <col min="9220" max="9220" width="6.5703125" style="189" customWidth="1"/>
    <col min="9221" max="9221" width="62.42578125" style="189" customWidth="1"/>
    <col min="9222" max="9222" width="16.85546875" style="189" customWidth="1"/>
    <col min="9223" max="9223" width="0.140625" style="189" customWidth="1"/>
    <col min="9224" max="9224" width="14.85546875" style="189" customWidth="1"/>
    <col min="9225" max="9225" width="26.28515625" style="189" customWidth="1"/>
    <col min="9226" max="9226" width="5" style="189" customWidth="1"/>
    <col min="9227" max="9227" width="0.85546875" style="189" customWidth="1"/>
    <col min="9228" max="9228" width="1.42578125" style="189" customWidth="1"/>
    <col min="9229" max="9472" width="9.140625" style="189"/>
    <col min="9473" max="9473" width="2.28515625" style="189" customWidth="1"/>
    <col min="9474" max="9474" width="0" style="189" hidden="1" customWidth="1"/>
    <col min="9475" max="9475" width="11.7109375" style="189" customWidth="1"/>
    <col min="9476" max="9476" width="6.5703125" style="189" customWidth="1"/>
    <col min="9477" max="9477" width="62.42578125" style="189" customWidth="1"/>
    <col min="9478" max="9478" width="16.85546875" style="189" customWidth="1"/>
    <col min="9479" max="9479" width="0.140625" style="189" customWidth="1"/>
    <col min="9480" max="9480" width="14.85546875" style="189" customWidth="1"/>
    <col min="9481" max="9481" width="26.28515625" style="189" customWidth="1"/>
    <col min="9482" max="9482" width="5" style="189" customWidth="1"/>
    <col min="9483" max="9483" width="0.85546875" style="189" customWidth="1"/>
    <col min="9484" max="9484" width="1.42578125" style="189" customWidth="1"/>
    <col min="9485" max="9728" width="9.140625" style="189"/>
    <col min="9729" max="9729" width="2.28515625" style="189" customWidth="1"/>
    <col min="9730" max="9730" width="0" style="189" hidden="1" customWidth="1"/>
    <col min="9731" max="9731" width="11.7109375" style="189" customWidth="1"/>
    <col min="9732" max="9732" width="6.5703125" style="189" customWidth="1"/>
    <col min="9733" max="9733" width="62.42578125" style="189" customWidth="1"/>
    <col min="9734" max="9734" width="16.85546875" style="189" customWidth="1"/>
    <col min="9735" max="9735" width="0.140625" style="189" customWidth="1"/>
    <col min="9736" max="9736" width="14.85546875" style="189" customWidth="1"/>
    <col min="9737" max="9737" width="26.28515625" style="189" customWidth="1"/>
    <col min="9738" max="9738" width="5" style="189" customWidth="1"/>
    <col min="9739" max="9739" width="0.85546875" style="189" customWidth="1"/>
    <col min="9740" max="9740" width="1.42578125" style="189" customWidth="1"/>
    <col min="9741" max="9984" width="9.140625" style="189"/>
    <col min="9985" max="9985" width="2.28515625" style="189" customWidth="1"/>
    <col min="9986" max="9986" width="0" style="189" hidden="1" customWidth="1"/>
    <col min="9987" max="9987" width="11.7109375" style="189" customWidth="1"/>
    <col min="9988" max="9988" width="6.5703125" style="189" customWidth="1"/>
    <col min="9989" max="9989" width="62.42578125" style="189" customWidth="1"/>
    <col min="9990" max="9990" width="16.85546875" style="189" customWidth="1"/>
    <col min="9991" max="9991" width="0.140625" style="189" customWidth="1"/>
    <col min="9992" max="9992" width="14.85546875" style="189" customWidth="1"/>
    <col min="9993" max="9993" width="26.28515625" style="189" customWidth="1"/>
    <col min="9994" max="9994" width="5" style="189" customWidth="1"/>
    <col min="9995" max="9995" width="0.85546875" style="189" customWidth="1"/>
    <col min="9996" max="9996" width="1.42578125" style="189" customWidth="1"/>
    <col min="9997" max="10240" width="9.140625" style="189"/>
    <col min="10241" max="10241" width="2.28515625" style="189" customWidth="1"/>
    <col min="10242" max="10242" width="0" style="189" hidden="1" customWidth="1"/>
    <col min="10243" max="10243" width="11.7109375" style="189" customWidth="1"/>
    <col min="10244" max="10244" width="6.5703125" style="189" customWidth="1"/>
    <col min="10245" max="10245" width="62.42578125" style="189" customWidth="1"/>
    <col min="10246" max="10246" width="16.85546875" style="189" customWidth="1"/>
    <col min="10247" max="10247" width="0.140625" style="189" customWidth="1"/>
    <col min="10248" max="10248" width="14.85546875" style="189" customWidth="1"/>
    <col min="10249" max="10249" width="26.28515625" style="189" customWidth="1"/>
    <col min="10250" max="10250" width="5" style="189" customWidth="1"/>
    <col min="10251" max="10251" width="0.85546875" style="189" customWidth="1"/>
    <col min="10252" max="10252" width="1.42578125" style="189" customWidth="1"/>
    <col min="10253" max="10496" width="9.140625" style="189"/>
    <col min="10497" max="10497" width="2.28515625" style="189" customWidth="1"/>
    <col min="10498" max="10498" width="0" style="189" hidden="1" customWidth="1"/>
    <col min="10499" max="10499" width="11.7109375" style="189" customWidth="1"/>
    <col min="10500" max="10500" width="6.5703125" style="189" customWidth="1"/>
    <col min="10501" max="10501" width="62.42578125" style="189" customWidth="1"/>
    <col min="10502" max="10502" width="16.85546875" style="189" customWidth="1"/>
    <col min="10503" max="10503" width="0.140625" style="189" customWidth="1"/>
    <col min="10504" max="10504" width="14.85546875" style="189" customWidth="1"/>
    <col min="10505" max="10505" width="26.28515625" style="189" customWidth="1"/>
    <col min="10506" max="10506" width="5" style="189" customWidth="1"/>
    <col min="10507" max="10507" width="0.85546875" style="189" customWidth="1"/>
    <col min="10508" max="10508" width="1.42578125" style="189" customWidth="1"/>
    <col min="10509" max="10752" width="9.140625" style="189"/>
    <col min="10753" max="10753" width="2.28515625" style="189" customWidth="1"/>
    <col min="10754" max="10754" width="0" style="189" hidden="1" customWidth="1"/>
    <col min="10755" max="10755" width="11.7109375" style="189" customWidth="1"/>
    <col min="10756" max="10756" width="6.5703125" style="189" customWidth="1"/>
    <col min="10757" max="10757" width="62.42578125" style="189" customWidth="1"/>
    <col min="10758" max="10758" width="16.85546875" style="189" customWidth="1"/>
    <col min="10759" max="10759" width="0.140625" style="189" customWidth="1"/>
    <col min="10760" max="10760" width="14.85546875" style="189" customWidth="1"/>
    <col min="10761" max="10761" width="26.28515625" style="189" customWidth="1"/>
    <col min="10762" max="10762" width="5" style="189" customWidth="1"/>
    <col min="10763" max="10763" width="0.85546875" style="189" customWidth="1"/>
    <col min="10764" max="10764" width="1.42578125" style="189" customWidth="1"/>
    <col min="10765" max="11008" width="9.140625" style="189"/>
    <col min="11009" max="11009" width="2.28515625" style="189" customWidth="1"/>
    <col min="11010" max="11010" width="0" style="189" hidden="1" customWidth="1"/>
    <col min="11011" max="11011" width="11.7109375" style="189" customWidth="1"/>
    <col min="11012" max="11012" width="6.5703125" style="189" customWidth="1"/>
    <col min="11013" max="11013" width="62.42578125" style="189" customWidth="1"/>
    <col min="11014" max="11014" width="16.85546875" style="189" customWidth="1"/>
    <col min="11015" max="11015" width="0.140625" style="189" customWidth="1"/>
    <col min="11016" max="11016" width="14.85546875" style="189" customWidth="1"/>
    <col min="11017" max="11017" width="26.28515625" style="189" customWidth="1"/>
    <col min="11018" max="11018" width="5" style="189" customWidth="1"/>
    <col min="11019" max="11019" width="0.85546875" style="189" customWidth="1"/>
    <col min="11020" max="11020" width="1.42578125" style="189" customWidth="1"/>
    <col min="11021" max="11264" width="9.140625" style="189"/>
    <col min="11265" max="11265" width="2.28515625" style="189" customWidth="1"/>
    <col min="11266" max="11266" width="0" style="189" hidden="1" customWidth="1"/>
    <col min="11267" max="11267" width="11.7109375" style="189" customWidth="1"/>
    <col min="11268" max="11268" width="6.5703125" style="189" customWidth="1"/>
    <col min="11269" max="11269" width="62.42578125" style="189" customWidth="1"/>
    <col min="11270" max="11270" width="16.85546875" style="189" customWidth="1"/>
    <col min="11271" max="11271" width="0.140625" style="189" customWidth="1"/>
    <col min="11272" max="11272" width="14.85546875" style="189" customWidth="1"/>
    <col min="11273" max="11273" width="26.28515625" style="189" customWidth="1"/>
    <col min="11274" max="11274" width="5" style="189" customWidth="1"/>
    <col min="11275" max="11275" width="0.85546875" style="189" customWidth="1"/>
    <col min="11276" max="11276" width="1.42578125" style="189" customWidth="1"/>
    <col min="11277" max="11520" width="9.140625" style="189"/>
    <col min="11521" max="11521" width="2.28515625" style="189" customWidth="1"/>
    <col min="11522" max="11522" width="0" style="189" hidden="1" customWidth="1"/>
    <col min="11523" max="11523" width="11.7109375" style="189" customWidth="1"/>
    <col min="11524" max="11524" width="6.5703125" style="189" customWidth="1"/>
    <col min="11525" max="11525" width="62.42578125" style="189" customWidth="1"/>
    <col min="11526" max="11526" width="16.85546875" style="189" customWidth="1"/>
    <col min="11527" max="11527" width="0.140625" style="189" customWidth="1"/>
    <col min="11528" max="11528" width="14.85546875" style="189" customWidth="1"/>
    <col min="11529" max="11529" width="26.28515625" style="189" customWidth="1"/>
    <col min="11530" max="11530" width="5" style="189" customWidth="1"/>
    <col min="11531" max="11531" width="0.85546875" style="189" customWidth="1"/>
    <col min="11532" max="11532" width="1.42578125" style="189" customWidth="1"/>
    <col min="11533" max="11776" width="9.140625" style="189"/>
    <col min="11777" max="11777" width="2.28515625" style="189" customWidth="1"/>
    <col min="11778" max="11778" width="0" style="189" hidden="1" customWidth="1"/>
    <col min="11779" max="11779" width="11.7109375" style="189" customWidth="1"/>
    <col min="11780" max="11780" width="6.5703125" style="189" customWidth="1"/>
    <col min="11781" max="11781" width="62.42578125" style="189" customWidth="1"/>
    <col min="11782" max="11782" width="16.85546875" style="189" customWidth="1"/>
    <col min="11783" max="11783" width="0.140625" style="189" customWidth="1"/>
    <col min="11784" max="11784" width="14.85546875" style="189" customWidth="1"/>
    <col min="11785" max="11785" width="26.28515625" style="189" customWidth="1"/>
    <col min="11786" max="11786" width="5" style="189" customWidth="1"/>
    <col min="11787" max="11787" width="0.85546875" style="189" customWidth="1"/>
    <col min="11788" max="11788" width="1.42578125" style="189" customWidth="1"/>
    <col min="11789" max="12032" width="9.140625" style="189"/>
    <col min="12033" max="12033" width="2.28515625" style="189" customWidth="1"/>
    <col min="12034" max="12034" width="0" style="189" hidden="1" customWidth="1"/>
    <col min="12035" max="12035" width="11.7109375" style="189" customWidth="1"/>
    <col min="12036" max="12036" width="6.5703125" style="189" customWidth="1"/>
    <col min="12037" max="12037" width="62.42578125" style="189" customWidth="1"/>
    <col min="12038" max="12038" width="16.85546875" style="189" customWidth="1"/>
    <col min="12039" max="12039" width="0.140625" style="189" customWidth="1"/>
    <col min="12040" max="12040" width="14.85546875" style="189" customWidth="1"/>
    <col min="12041" max="12041" width="26.28515625" style="189" customWidth="1"/>
    <col min="12042" max="12042" width="5" style="189" customWidth="1"/>
    <col min="12043" max="12043" width="0.85546875" style="189" customWidth="1"/>
    <col min="12044" max="12044" width="1.42578125" style="189" customWidth="1"/>
    <col min="12045" max="12288" width="9.140625" style="189"/>
    <col min="12289" max="12289" width="2.28515625" style="189" customWidth="1"/>
    <col min="12290" max="12290" width="0" style="189" hidden="1" customWidth="1"/>
    <col min="12291" max="12291" width="11.7109375" style="189" customWidth="1"/>
    <col min="12292" max="12292" width="6.5703125" style="189" customWidth="1"/>
    <col min="12293" max="12293" width="62.42578125" style="189" customWidth="1"/>
    <col min="12294" max="12294" width="16.85546875" style="189" customWidth="1"/>
    <col min="12295" max="12295" width="0.140625" style="189" customWidth="1"/>
    <col min="12296" max="12296" width="14.85546875" style="189" customWidth="1"/>
    <col min="12297" max="12297" width="26.28515625" style="189" customWidth="1"/>
    <col min="12298" max="12298" width="5" style="189" customWidth="1"/>
    <col min="12299" max="12299" width="0.85546875" style="189" customWidth="1"/>
    <col min="12300" max="12300" width="1.42578125" style="189" customWidth="1"/>
    <col min="12301" max="12544" width="9.140625" style="189"/>
    <col min="12545" max="12545" width="2.28515625" style="189" customWidth="1"/>
    <col min="12546" max="12546" width="0" style="189" hidden="1" customWidth="1"/>
    <col min="12547" max="12547" width="11.7109375" style="189" customWidth="1"/>
    <col min="12548" max="12548" width="6.5703125" style="189" customWidth="1"/>
    <col min="12549" max="12549" width="62.42578125" style="189" customWidth="1"/>
    <col min="12550" max="12550" width="16.85546875" style="189" customWidth="1"/>
    <col min="12551" max="12551" width="0.140625" style="189" customWidth="1"/>
    <col min="12552" max="12552" width="14.85546875" style="189" customWidth="1"/>
    <col min="12553" max="12553" width="26.28515625" style="189" customWidth="1"/>
    <col min="12554" max="12554" width="5" style="189" customWidth="1"/>
    <col min="12555" max="12555" width="0.85546875" style="189" customWidth="1"/>
    <col min="12556" max="12556" width="1.42578125" style="189" customWidth="1"/>
    <col min="12557" max="12800" width="9.140625" style="189"/>
    <col min="12801" max="12801" width="2.28515625" style="189" customWidth="1"/>
    <col min="12802" max="12802" width="0" style="189" hidden="1" customWidth="1"/>
    <col min="12803" max="12803" width="11.7109375" style="189" customWidth="1"/>
    <col min="12804" max="12804" width="6.5703125" style="189" customWidth="1"/>
    <col min="12805" max="12805" width="62.42578125" style="189" customWidth="1"/>
    <col min="12806" max="12806" width="16.85546875" style="189" customWidth="1"/>
    <col min="12807" max="12807" width="0.140625" style="189" customWidth="1"/>
    <col min="12808" max="12808" width="14.85546875" style="189" customWidth="1"/>
    <col min="12809" max="12809" width="26.28515625" style="189" customWidth="1"/>
    <col min="12810" max="12810" width="5" style="189" customWidth="1"/>
    <col min="12811" max="12811" width="0.85546875" style="189" customWidth="1"/>
    <col min="12812" max="12812" width="1.42578125" style="189" customWidth="1"/>
    <col min="12813" max="13056" width="9.140625" style="189"/>
    <col min="13057" max="13057" width="2.28515625" style="189" customWidth="1"/>
    <col min="13058" max="13058" width="0" style="189" hidden="1" customWidth="1"/>
    <col min="13059" max="13059" width="11.7109375" style="189" customWidth="1"/>
    <col min="13060" max="13060" width="6.5703125" style="189" customWidth="1"/>
    <col min="13061" max="13061" width="62.42578125" style="189" customWidth="1"/>
    <col min="13062" max="13062" width="16.85546875" style="189" customWidth="1"/>
    <col min="13063" max="13063" width="0.140625" style="189" customWidth="1"/>
    <col min="13064" max="13064" width="14.85546875" style="189" customWidth="1"/>
    <col min="13065" max="13065" width="26.28515625" style="189" customWidth="1"/>
    <col min="13066" max="13066" width="5" style="189" customWidth="1"/>
    <col min="13067" max="13067" width="0.85546875" style="189" customWidth="1"/>
    <col min="13068" max="13068" width="1.42578125" style="189" customWidth="1"/>
    <col min="13069" max="13312" width="9.140625" style="189"/>
    <col min="13313" max="13313" width="2.28515625" style="189" customWidth="1"/>
    <col min="13314" max="13314" width="0" style="189" hidden="1" customWidth="1"/>
    <col min="13315" max="13315" width="11.7109375" style="189" customWidth="1"/>
    <col min="13316" max="13316" width="6.5703125" style="189" customWidth="1"/>
    <col min="13317" max="13317" width="62.42578125" style="189" customWidth="1"/>
    <col min="13318" max="13318" width="16.85546875" style="189" customWidth="1"/>
    <col min="13319" max="13319" width="0.140625" style="189" customWidth="1"/>
    <col min="13320" max="13320" width="14.85546875" style="189" customWidth="1"/>
    <col min="13321" max="13321" width="26.28515625" style="189" customWidth="1"/>
    <col min="13322" max="13322" width="5" style="189" customWidth="1"/>
    <col min="13323" max="13323" width="0.85546875" style="189" customWidth="1"/>
    <col min="13324" max="13324" width="1.42578125" style="189" customWidth="1"/>
    <col min="13325" max="13568" width="9.140625" style="189"/>
    <col min="13569" max="13569" width="2.28515625" style="189" customWidth="1"/>
    <col min="13570" max="13570" width="0" style="189" hidden="1" customWidth="1"/>
    <col min="13571" max="13571" width="11.7109375" style="189" customWidth="1"/>
    <col min="13572" max="13572" width="6.5703125" style="189" customWidth="1"/>
    <col min="13573" max="13573" width="62.42578125" style="189" customWidth="1"/>
    <col min="13574" max="13574" width="16.85546875" style="189" customWidth="1"/>
    <col min="13575" max="13575" width="0.140625" style="189" customWidth="1"/>
    <col min="13576" max="13576" width="14.85546875" style="189" customWidth="1"/>
    <col min="13577" max="13577" width="26.28515625" style="189" customWidth="1"/>
    <col min="13578" max="13578" width="5" style="189" customWidth="1"/>
    <col min="13579" max="13579" width="0.85546875" style="189" customWidth="1"/>
    <col min="13580" max="13580" width="1.42578125" style="189" customWidth="1"/>
    <col min="13581" max="13824" width="9.140625" style="189"/>
    <col min="13825" max="13825" width="2.28515625" style="189" customWidth="1"/>
    <col min="13826" max="13826" width="0" style="189" hidden="1" customWidth="1"/>
    <col min="13827" max="13827" width="11.7109375" style="189" customWidth="1"/>
    <col min="13828" max="13828" width="6.5703125" style="189" customWidth="1"/>
    <col min="13829" max="13829" width="62.42578125" style="189" customWidth="1"/>
    <col min="13830" max="13830" width="16.85546875" style="189" customWidth="1"/>
    <col min="13831" max="13831" width="0.140625" style="189" customWidth="1"/>
    <col min="13832" max="13832" width="14.85546875" style="189" customWidth="1"/>
    <col min="13833" max="13833" width="26.28515625" style="189" customWidth="1"/>
    <col min="13834" max="13834" width="5" style="189" customWidth="1"/>
    <col min="13835" max="13835" width="0.85546875" style="189" customWidth="1"/>
    <col min="13836" max="13836" width="1.42578125" style="189" customWidth="1"/>
    <col min="13837" max="14080" width="9.140625" style="189"/>
    <col min="14081" max="14081" width="2.28515625" style="189" customWidth="1"/>
    <col min="14082" max="14082" width="0" style="189" hidden="1" customWidth="1"/>
    <col min="14083" max="14083" width="11.7109375" style="189" customWidth="1"/>
    <col min="14084" max="14084" width="6.5703125" style="189" customWidth="1"/>
    <col min="14085" max="14085" width="62.42578125" style="189" customWidth="1"/>
    <col min="14086" max="14086" width="16.85546875" style="189" customWidth="1"/>
    <col min="14087" max="14087" width="0.140625" style="189" customWidth="1"/>
    <col min="14088" max="14088" width="14.85546875" style="189" customWidth="1"/>
    <col min="14089" max="14089" width="26.28515625" style="189" customWidth="1"/>
    <col min="14090" max="14090" width="5" style="189" customWidth="1"/>
    <col min="14091" max="14091" width="0.85546875" style="189" customWidth="1"/>
    <col min="14092" max="14092" width="1.42578125" style="189" customWidth="1"/>
    <col min="14093" max="14336" width="9.140625" style="189"/>
    <col min="14337" max="14337" width="2.28515625" style="189" customWidth="1"/>
    <col min="14338" max="14338" width="0" style="189" hidden="1" customWidth="1"/>
    <col min="14339" max="14339" width="11.7109375" style="189" customWidth="1"/>
    <col min="14340" max="14340" width="6.5703125" style="189" customWidth="1"/>
    <col min="14341" max="14341" width="62.42578125" style="189" customWidth="1"/>
    <col min="14342" max="14342" width="16.85546875" style="189" customWidth="1"/>
    <col min="14343" max="14343" width="0.140625" style="189" customWidth="1"/>
    <col min="14344" max="14344" width="14.85546875" style="189" customWidth="1"/>
    <col min="14345" max="14345" width="26.28515625" style="189" customWidth="1"/>
    <col min="14346" max="14346" width="5" style="189" customWidth="1"/>
    <col min="14347" max="14347" width="0.85546875" style="189" customWidth="1"/>
    <col min="14348" max="14348" width="1.42578125" style="189" customWidth="1"/>
    <col min="14349" max="14592" width="9.140625" style="189"/>
    <col min="14593" max="14593" width="2.28515625" style="189" customWidth="1"/>
    <col min="14594" max="14594" width="0" style="189" hidden="1" customWidth="1"/>
    <col min="14595" max="14595" width="11.7109375" style="189" customWidth="1"/>
    <col min="14596" max="14596" width="6.5703125" style="189" customWidth="1"/>
    <col min="14597" max="14597" width="62.42578125" style="189" customWidth="1"/>
    <col min="14598" max="14598" width="16.85546875" style="189" customWidth="1"/>
    <col min="14599" max="14599" width="0.140625" style="189" customWidth="1"/>
    <col min="14600" max="14600" width="14.85546875" style="189" customWidth="1"/>
    <col min="14601" max="14601" width="26.28515625" style="189" customWidth="1"/>
    <col min="14602" max="14602" width="5" style="189" customWidth="1"/>
    <col min="14603" max="14603" width="0.85546875" style="189" customWidth="1"/>
    <col min="14604" max="14604" width="1.42578125" style="189" customWidth="1"/>
    <col min="14605" max="14848" width="9.140625" style="189"/>
    <col min="14849" max="14849" width="2.28515625" style="189" customWidth="1"/>
    <col min="14850" max="14850" width="0" style="189" hidden="1" customWidth="1"/>
    <col min="14851" max="14851" width="11.7109375" style="189" customWidth="1"/>
    <col min="14852" max="14852" width="6.5703125" style="189" customWidth="1"/>
    <col min="14853" max="14853" width="62.42578125" style="189" customWidth="1"/>
    <col min="14854" max="14854" width="16.85546875" style="189" customWidth="1"/>
    <col min="14855" max="14855" width="0.140625" style="189" customWidth="1"/>
    <col min="14856" max="14856" width="14.85546875" style="189" customWidth="1"/>
    <col min="14857" max="14857" width="26.28515625" style="189" customWidth="1"/>
    <col min="14858" max="14858" width="5" style="189" customWidth="1"/>
    <col min="14859" max="14859" width="0.85546875" style="189" customWidth="1"/>
    <col min="14860" max="14860" width="1.42578125" style="189" customWidth="1"/>
    <col min="14861" max="15104" width="9.140625" style="189"/>
    <col min="15105" max="15105" width="2.28515625" style="189" customWidth="1"/>
    <col min="15106" max="15106" width="0" style="189" hidden="1" customWidth="1"/>
    <col min="15107" max="15107" width="11.7109375" style="189" customWidth="1"/>
    <col min="15108" max="15108" width="6.5703125" style="189" customWidth="1"/>
    <col min="15109" max="15109" width="62.42578125" style="189" customWidth="1"/>
    <col min="15110" max="15110" width="16.85546875" style="189" customWidth="1"/>
    <col min="15111" max="15111" width="0.140625" style="189" customWidth="1"/>
    <col min="15112" max="15112" width="14.85546875" style="189" customWidth="1"/>
    <col min="15113" max="15113" width="26.28515625" style="189" customWidth="1"/>
    <col min="15114" max="15114" width="5" style="189" customWidth="1"/>
    <col min="15115" max="15115" width="0.85546875" style="189" customWidth="1"/>
    <col min="15116" max="15116" width="1.42578125" style="189" customWidth="1"/>
    <col min="15117" max="15360" width="9.140625" style="189"/>
    <col min="15361" max="15361" width="2.28515625" style="189" customWidth="1"/>
    <col min="15362" max="15362" width="0" style="189" hidden="1" customWidth="1"/>
    <col min="15363" max="15363" width="11.7109375" style="189" customWidth="1"/>
    <col min="15364" max="15364" width="6.5703125" style="189" customWidth="1"/>
    <col min="15365" max="15365" width="62.42578125" style="189" customWidth="1"/>
    <col min="15366" max="15366" width="16.85546875" style="189" customWidth="1"/>
    <col min="15367" max="15367" width="0.140625" style="189" customWidth="1"/>
    <col min="15368" max="15368" width="14.85546875" style="189" customWidth="1"/>
    <col min="15369" max="15369" width="26.28515625" style="189" customWidth="1"/>
    <col min="15370" max="15370" width="5" style="189" customWidth="1"/>
    <col min="15371" max="15371" width="0.85546875" style="189" customWidth="1"/>
    <col min="15372" max="15372" width="1.42578125" style="189" customWidth="1"/>
    <col min="15373" max="15616" width="9.140625" style="189"/>
    <col min="15617" max="15617" width="2.28515625" style="189" customWidth="1"/>
    <col min="15618" max="15618" width="0" style="189" hidden="1" customWidth="1"/>
    <col min="15619" max="15619" width="11.7109375" style="189" customWidth="1"/>
    <col min="15620" max="15620" width="6.5703125" style="189" customWidth="1"/>
    <col min="15621" max="15621" width="62.42578125" style="189" customWidth="1"/>
    <col min="15622" max="15622" width="16.85546875" style="189" customWidth="1"/>
    <col min="15623" max="15623" width="0.140625" style="189" customWidth="1"/>
    <col min="15624" max="15624" width="14.85546875" style="189" customWidth="1"/>
    <col min="15625" max="15625" width="26.28515625" style="189" customWidth="1"/>
    <col min="15626" max="15626" width="5" style="189" customWidth="1"/>
    <col min="15627" max="15627" width="0.85546875" style="189" customWidth="1"/>
    <col min="15628" max="15628" width="1.42578125" style="189" customWidth="1"/>
    <col min="15629" max="15872" width="9.140625" style="189"/>
    <col min="15873" max="15873" width="2.28515625" style="189" customWidth="1"/>
    <col min="15874" max="15874" width="0" style="189" hidden="1" customWidth="1"/>
    <col min="15875" max="15875" width="11.7109375" style="189" customWidth="1"/>
    <col min="15876" max="15876" width="6.5703125" style="189" customWidth="1"/>
    <col min="15877" max="15877" width="62.42578125" style="189" customWidth="1"/>
    <col min="15878" max="15878" width="16.85546875" style="189" customWidth="1"/>
    <col min="15879" max="15879" width="0.140625" style="189" customWidth="1"/>
    <col min="15880" max="15880" width="14.85546875" style="189" customWidth="1"/>
    <col min="15881" max="15881" width="26.28515625" style="189" customWidth="1"/>
    <col min="15882" max="15882" width="5" style="189" customWidth="1"/>
    <col min="15883" max="15883" width="0.85546875" style="189" customWidth="1"/>
    <col min="15884" max="15884" width="1.42578125" style="189" customWidth="1"/>
    <col min="15885" max="16128" width="9.140625" style="189"/>
    <col min="16129" max="16129" width="2.28515625" style="189" customWidth="1"/>
    <col min="16130" max="16130" width="0" style="189" hidden="1" customWidth="1"/>
    <col min="16131" max="16131" width="11.7109375" style="189" customWidth="1"/>
    <col min="16132" max="16132" width="6.5703125" style="189" customWidth="1"/>
    <col min="16133" max="16133" width="62.42578125" style="189" customWidth="1"/>
    <col min="16134" max="16134" width="16.85546875" style="189" customWidth="1"/>
    <col min="16135" max="16135" width="0.140625" style="189" customWidth="1"/>
    <col min="16136" max="16136" width="14.85546875" style="189" customWidth="1"/>
    <col min="16137" max="16137" width="26.28515625" style="189" customWidth="1"/>
    <col min="16138" max="16138" width="5" style="189" customWidth="1"/>
    <col min="16139" max="16139" width="0.85546875" style="189" customWidth="1"/>
    <col min="16140" max="16140" width="1.42578125" style="189" customWidth="1"/>
    <col min="16141" max="16384" width="9.140625" style="189"/>
  </cols>
  <sheetData>
    <row r="1" spans="2:10" ht="12" customHeight="1" x14ac:dyDescent="0.2"/>
    <row r="2" spans="2:10" ht="74.099999999999994" customHeight="1" x14ac:dyDescent="0.2"/>
    <row r="3" spans="2:10" ht="8.1" customHeight="1" x14ac:dyDescent="0.2"/>
    <row r="4" spans="2:10" ht="12.4" customHeight="1" x14ac:dyDescent="0.2">
      <c r="C4" s="190"/>
      <c r="D4" s="191"/>
      <c r="E4" s="191"/>
      <c r="F4" s="191"/>
      <c r="G4" s="191"/>
      <c r="H4" s="191"/>
      <c r="I4" s="192"/>
    </row>
    <row r="5" spans="2:10" ht="17.100000000000001" customHeight="1" x14ac:dyDescent="0.2">
      <c r="D5" s="316" t="s">
        <v>177</v>
      </c>
      <c r="E5" s="317"/>
      <c r="F5" s="317"/>
      <c r="G5" s="317"/>
      <c r="I5" s="194"/>
    </row>
    <row r="6" spans="2:10" ht="5.0999999999999996" customHeight="1" x14ac:dyDescent="0.2">
      <c r="D6" s="318"/>
      <c r="E6" s="319"/>
      <c r="F6" s="319"/>
      <c r="G6" s="319"/>
      <c r="I6" s="194"/>
    </row>
    <row r="7" spans="2:10" ht="17.100000000000001" customHeight="1" x14ac:dyDescent="0.2">
      <c r="D7" s="316" t="s">
        <v>178</v>
      </c>
      <c r="E7" s="317"/>
      <c r="F7" s="317"/>
      <c r="G7" s="317"/>
      <c r="I7" s="194"/>
    </row>
    <row r="8" spans="2:10" ht="3.95" customHeight="1" x14ac:dyDescent="0.2">
      <c r="D8" s="318"/>
      <c r="E8" s="319"/>
      <c r="F8" s="319"/>
      <c r="G8" s="319"/>
      <c r="I8" s="194"/>
    </row>
    <row r="9" spans="2:10" ht="17.100000000000001" customHeight="1" x14ac:dyDescent="0.2">
      <c r="D9" s="316" t="s">
        <v>448</v>
      </c>
      <c r="E9" s="317"/>
      <c r="F9" s="317"/>
      <c r="G9" s="317"/>
      <c r="I9" s="194"/>
    </row>
    <row r="10" spans="2:10" ht="4.5" customHeight="1" x14ac:dyDescent="0.2">
      <c r="C10" s="196"/>
      <c r="D10" s="197"/>
      <c r="E10" s="197"/>
      <c r="F10" s="197"/>
      <c r="G10" s="197"/>
      <c r="H10" s="197"/>
      <c r="I10" s="198"/>
    </row>
    <row r="11" spans="2:10" ht="15.2" customHeight="1" x14ac:dyDescent="0.2"/>
    <row r="12" spans="2:10" ht="45.6" customHeight="1" x14ac:dyDescent="0.2">
      <c r="B12" s="303" t="s">
        <v>449</v>
      </c>
      <c r="C12" s="301"/>
      <c r="D12" s="301"/>
      <c r="E12" s="301"/>
      <c r="F12" s="301"/>
      <c r="G12" s="301"/>
      <c r="H12" s="301"/>
      <c r="I12" s="301"/>
      <c r="J12" s="301"/>
    </row>
    <row r="13" spans="2:10" ht="12.75" customHeight="1" x14ac:dyDescent="0.2">
      <c r="B13" s="310" t="s">
        <v>181</v>
      </c>
      <c r="C13" s="296"/>
      <c r="D13" s="310" t="s">
        <v>182</v>
      </c>
      <c r="E13" s="296"/>
      <c r="F13" s="310" t="s">
        <v>183</v>
      </c>
      <c r="G13" s="296"/>
      <c r="H13" s="206" t="s">
        <v>184</v>
      </c>
      <c r="I13" s="310" t="s">
        <v>185</v>
      </c>
      <c r="J13" s="296"/>
    </row>
    <row r="14" spans="2:10" ht="12.75" customHeight="1" x14ac:dyDescent="0.2">
      <c r="B14" s="304">
        <v>1</v>
      </c>
      <c r="C14" s="296"/>
      <c r="D14" s="304" t="s">
        <v>186</v>
      </c>
      <c r="E14" s="296"/>
      <c r="F14" s="309">
        <v>165938.65</v>
      </c>
      <c r="G14" s="296"/>
      <c r="H14" s="207" t="s">
        <v>187</v>
      </c>
      <c r="I14" s="304" t="s">
        <v>108</v>
      </c>
      <c r="J14" s="296"/>
    </row>
    <row r="15" spans="2:10" ht="12.75" customHeight="1" x14ac:dyDescent="0.2">
      <c r="B15" s="304">
        <v>2</v>
      </c>
      <c r="C15" s="296"/>
      <c r="D15" s="304" t="s">
        <v>188</v>
      </c>
      <c r="E15" s="296"/>
      <c r="F15" s="309">
        <v>171025.08</v>
      </c>
      <c r="G15" s="296"/>
      <c r="H15" s="207" t="s">
        <v>189</v>
      </c>
      <c r="I15" s="304" t="s">
        <v>108</v>
      </c>
      <c r="J15" s="296"/>
    </row>
    <row r="16" spans="2:10" ht="12.75" customHeight="1" x14ac:dyDescent="0.2">
      <c r="B16" s="304">
        <v>3</v>
      </c>
      <c r="C16" s="296"/>
      <c r="D16" s="304" t="s">
        <v>190</v>
      </c>
      <c r="E16" s="296"/>
      <c r="F16" s="309">
        <v>172614.81</v>
      </c>
      <c r="G16" s="296"/>
      <c r="H16" s="207" t="s">
        <v>191</v>
      </c>
      <c r="I16" s="304" t="s">
        <v>108</v>
      </c>
      <c r="J16" s="296"/>
    </row>
    <row r="17" spans="2:10" x14ac:dyDescent="0.2">
      <c r="B17" s="307"/>
      <c r="C17" s="296"/>
      <c r="D17" s="307" t="s">
        <v>447</v>
      </c>
      <c r="E17" s="296"/>
      <c r="F17" s="308">
        <v>509578.54</v>
      </c>
      <c r="G17" s="296"/>
      <c r="H17" s="208"/>
      <c r="I17" s="307"/>
      <c r="J17" s="296"/>
    </row>
    <row r="18" spans="2:10" ht="45.6" customHeight="1" x14ac:dyDescent="0.2">
      <c r="B18" s="303" t="s">
        <v>450</v>
      </c>
      <c r="C18" s="301"/>
      <c r="D18" s="301"/>
      <c r="E18" s="301"/>
      <c r="F18" s="301"/>
      <c r="G18" s="301"/>
      <c r="H18" s="301"/>
      <c r="I18" s="301"/>
      <c r="J18" s="301"/>
    </row>
    <row r="19" spans="2:10" ht="12.75" customHeight="1" x14ac:dyDescent="0.2">
      <c r="B19" s="310" t="s">
        <v>181</v>
      </c>
      <c r="C19" s="296"/>
      <c r="D19" s="310" t="s">
        <v>182</v>
      </c>
      <c r="E19" s="296"/>
      <c r="F19" s="310" t="s">
        <v>183</v>
      </c>
      <c r="G19" s="296"/>
      <c r="H19" s="206" t="s">
        <v>184</v>
      </c>
      <c r="I19" s="310" t="s">
        <v>185</v>
      </c>
      <c r="J19" s="296"/>
    </row>
    <row r="20" spans="2:10" ht="12.75" customHeight="1" x14ac:dyDescent="0.2">
      <c r="B20" s="304">
        <v>1</v>
      </c>
      <c r="C20" s="296"/>
      <c r="D20" s="304" t="s">
        <v>193</v>
      </c>
      <c r="E20" s="296"/>
      <c r="F20" s="309">
        <v>902</v>
      </c>
      <c r="G20" s="296"/>
      <c r="H20" s="207" t="s">
        <v>187</v>
      </c>
      <c r="I20" s="304" t="s">
        <v>194</v>
      </c>
      <c r="J20" s="296"/>
    </row>
    <row r="21" spans="2:10" ht="12.75" customHeight="1" x14ac:dyDescent="0.2">
      <c r="B21" s="304">
        <v>2</v>
      </c>
      <c r="C21" s="296"/>
      <c r="D21" s="304" t="s">
        <v>193</v>
      </c>
      <c r="E21" s="296"/>
      <c r="F21" s="309">
        <v>494.34</v>
      </c>
      <c r="G21" s="296"/>
      <c r="H21" s="207" t="s">
        <v>196</v>
      </c>
      <c r="I21" s="304" t="s">
        <v>194</v>
      </c>
      <c r="J21" s="296"/>
    </row>
    <row r="22" spans="2:10" ht="12.75" customHeight="1" x14ac:dyDescent="0.2">
      <c r="B22" s="304">
        <v>3</v>
      </c>
      <c r="C22" s="296"/>
      <c r="D22" s="304" t="s">
        <v>193</v>
      </c>
      <c r="E22" s="296"/>
      <c r="F22" s="309">
        <v>6253.96</v>
      </c>
      <c r="G22" s="296"/>
      <c r="H22" s="207" t="s">
        <v>196</v>
      </c>
      <c r="I22" s="304" t="s">
        <v>194</v>
      </c>
      <c r="J22" s="296"/>
    </row>
    <row r="23" spans="2:10" x14ac:dyDescent="0.2">
      <c r="B23" s="307"/>
      <c r="C23" s="296"/>
      <c r="D23" s="307" t="s">
        <v>447</v>
      </c>
      <c r="E23" s="296"/>
      <c r="F23" s="308">
        <v>7650.3</v>
      </c>
      <c r="G23" s="296"/>
      <c r="H23" s="208"/>
      <c r="I23" s="307"/>
      <c r="J23" s="296"/>
    </row>
    <row r="24" spans="2:10" ht="45.6" customHeight="1" x14ac:dyDescent="0.2">
      <c r="B24" s="303" t="s">
        <v>451</v>
      </c>
      <c r="C24" s="301"/>
      <c r="D24" s="301"/>
      <c r="E24" s="301"/>
      <c r="F24" s="301"/>
      <c r="G24" s="301"/>
      <c r="H24" s="301"/>
      <c r="I24" s="301"/>
      <c r="J24" s="301"/>
    </row>
    <row r="25" spans="2:10" ht="12.75" customHeight="1" x14ac:dyDescent="0.2">
      <c r="B25" s="310" t="s">
        <v>181</v>
      </c>
      <c r="C25" s="296"/>
      <c r="D25" s="310" t="s">
        <v>182</v>
      </c>
      <c r="E25" s="296"/>
      <c r="F25" s="310" t="s">
        <v>183</v>
      </c>
      <c r="G25" s="296"/>
      <c r="H25" s="206" t="s">
        <v>184</v>
      </c>
      <c r="I25" s="310" t="s">
        <v>185</v>
      </c>
      <c r="J25" s="296"/>
    </row>
    <row r="26" spans="2:10" ht="12.75" customHeight="1" x14ac:dyDescent="0.2">
      <c r="B26" s="304">
        <v>1</v>
      </c>
      <c r="C26" s="296"/>
      <c r="D26" s="304" t="s">
        <v>452</v>
      </c>
      <c r="E26" s="296"/>
      <c r="F26" s="309">
        <v>156</v>
      </c>
      <c r="G26" s="296"/>
      <c r="H26" s="207" t="s">
        <v>394</v>
      </c>
      <c r="I26" s="304" t="s">
        <v>453</v>
      </c>
      <c r="J26" s="296"/>
    </row>
    <row r="27" spans="2:10" ht="12.75" customHeight="1" x14ac:dyDescent="0.2">
      <c r="B27" s="304">
        <v>2</v>
      </c>
      <c r="C27" s="296"/>
      <c r="D27" s="304" t="s">
        <v>454</v>
      </c>
      <c r="E27" s="296"/>
      <c r="F27" s="309">
        <v>39</v>
      </c>
      <c r="G27" s="296"/>
      <c r="H27" s="207" t="s">
        <v>187</v>
      </c>
      <c r="I27" s="304" t="s">
        <v>455</v>
      </c>
      <c r="J27" s="296"/>
    </row>
    <row r="28" spans="2:10" ht="12.75" customHeight="1" x14ac:dyDescent="0.2">
      <c r="B28" s="304">
        <v>3</v>
      </c>
      <c r="C28" s="296"/>
      <c r="D28" s="304" t="s">
        <v>456</v>
      </c>
      <c r="E28" s="296"/>
      <c r="F28" s="309">
        <v>494.5</v>
      </c>
      <c r="G28" s="296"/>
      <c r="H28" s="207" t="s">
        <v>187</v>
      </c>
      <c r="I28" s="304" t="s">
        <v>457</v>
      </c>
      <c r="J28" s="296"/>
    </row>
    <row r="29" spans="2:10" ht="12.75" customHeight="1" x14ac:dyDescent="0.2">
      <c r="B29" s="304">
        <v>4</v>
      </c>
      <c r="C29" s="296"/>
      <c r="D29" s="304" t="s">
        <v>458</v>
      </c>
      <c r="E29" s="296"/>
      <c r="F29" s="309">
        <v>494.5</v>
      </c>
      <c r="G29" s="296"/>
      <c r="H29" s="207" t="s">
        <v>187</v>
      </c>
      <c r="I29" s="304" t="s">
        <v>459</v>
      </c>
      <c r="J29" s="296"/>
    </row>
    <row r="30" spans="2:10" ht="12.75" customHeight="1" x14ac:dyDescent="0.2">
      <c r="B30" s="304">
        <v>5</v>
      </c>
      <c r="C30" s="296"/>
      <c r="D30" s="304" t="s">
        <v>460</v>
      </c>
      <c r="E30" s="296"/>
      <c r="F30" s="309">
        <v>39</v>
      </c>
      <c r="G30" s="296"/>
      <c r="H30" s="207" t="s">
        <v>316</v>
      </c>
      <c r="I30" s="304" t="s">
        <v>455</v>
      </c>
      <c r="J30" s="296"/>
    </row>
    <row r="31" spans="2:10" ht="12.75" customHeight="1" x14ac:dyDescent="0.2">
      <c r="B31" s="304">
        <v>6</v>
      </c>
      <c r="C31" s="296"/>
      <c r="D31" s="304" t="s">
        <v>461</v>
      </c>
      <c r="E31" s="296"/>
      <c r="F31" s="309">
        <v>270</v>
      </c>
      <c r="G31" s="296"/>
      <c r="H31" s="207" t="s">
        <v>316</v>
      </c>
      <c r="I31" s="304" t="s">
        <v>462</v>
      </c>
      <c r="J31" s="296"/>
    </row>
    <row r="32" spans="2:10" ht="12.75" customHeight="1" x14ac:dyDescent="0.2">
      <c r="B32" s="304">
        <v>7</v>
      </c>
      <c r="C32" s="296"/>
      <c r="D32" s="304" t="s">
        <v>461</v>
      </c>
      <c r="E32" s="296"/>
      <c r="F32" s="309">
        <v>270</v>
      </c>
      <c r="G32" s="296"/>
      <c r="H32" s="207" t="s">
        <v>316</v>
      </c>
      <c r="I32" s="304" t="s">
        <v>457</v>
      </c>
      <c r="J32" s="296"/>
    </row>
    <row r="33" spans="2:10" ht="12.75" customHeight="1" x14ac:dyDescent="0.2">
      <c r="B33" s="304">
        <v>8</v>
      </c>
      <c r="C33" s="296"/>
      <c r="D33" s="304" t="s">
        <v>461</v>
      </c>
      <c r="E33" s="296"/>
      <c r="F33" s="309">
        <v>270</v>
      </c>
      <c r="G33" s="296"/>
      <c r="H33" s="207" t="s">
        <v>316</v>
      </c>
      <c r="I33" s="304" t="s">
        <v>463</v>
      </c>
      <c r="J33" s="296"/>
    </row>
    <row r="34" spans="2:10" ht="12.75" customHeight="1" x14ac:dyDescent="0.2">
      <c r="B34" s="304">
        <v>9</v>
      </c>
      <c r="C34" s="296"/>
      <c r="D34" s="304" t="s">
        <v>461</v>
      </c>
      <c r="E34" s="296"/>
      <c r="F34" s="309">
        <v>270</v>
      </c>
      <c r="G34" s="296"/>
      <c r="H34" s="207" t="s">
        <v>316</v>
      </c>
      <c r="I34" s="304" t="s">
        <v>464</v>
      </c>
      <c r="J34" s="296"/>
    </row>
    <row r="35" spans="2:10" ht="12.75" customHeight="1" x14ac:dyDescent="0.2">
      <c r="B35" s="304">
        <v>10</v>
      </c>
      <c r="C35" s="296"/>
      <c r="D35" s="304" t="s">
        <v>461</v>
      </c>
      <c r="E35" s="296"/>
      <c r="F35" s="309">
        <v>270</v>
      </c>
      <c r="G35" s="296"/>
      <c r="H35" s="207" t="s">
        <v>316</v>
      </c>
      <c r="I35" s="304" t="s">
        <v>465</v>
      </c>
      <c r="J35" s="296"/>
    </row>
    <row r="36" spans="2:10" ht="12.75" customHeight="1" x14ac:dyDescent="0.2">
      <c r="B36" s="304">
        <v>11</v>
      </c>
      <c r="C36" s="296"/>
      <c r="D36" s="304" t="s">
        <v>461</v>
      </c>
      <c r="E36" s="296"/>
      <c r="F36" s="309">
        <v>270</v>
      </c>
      <c r="G36" s="296"/>
      <c r="H36" s="207" t="s">
        <v>316</v>
      </c>
      <c r="I36" s="304" t="s">
        <v>466</v>
      </c>
      <c r="J36" s="296"/>
    </row>
    <row r="37" spans="2:10" ht="12.75" customHeight="1" x14ac:dyDescent="0.2">
      <c r="B37" s="304">
        <v>12</v>
      </c>
      <c r="C37" s="296"/>
      <c r="D37" s="304" t="s">
        <v>461</v>
      </c>
      <c r="E37" s="296"/>
      <c r="F37" s="309">
        <v>270</v>
      </c>
      <c r="G37" s="296"/>
      <c r="H37" s="207" t="s">
        <v>316</v>
      </c>
      <c r="I37" s="304" t="s">
        <v>467</v>
      </c>
      <c r="J37" s="296"/>
    </row>
    <row r="38" spans="2:10" ht="12.75" customHeight="1" x14ac:dyDescent="0.2">
      <c r="B38" s="304">
        <v>13</v>
      </c>
      <c r="C38" s="296"/>
      <c r="D38" s="304" t="s">
        <v>461</v>
      </c>
      <c r="E38" s="296"/>
      <c r="F38" s="309">
        <v>270</v>
      </c>
      <c r="G38" s="296"/>
      <c r="H38" s="207" t="s">
        <v>316</v>
      </c>
      <c r="I38" s="304" t="s">
        <v>468</v>
      </c>
      <c r="J38" s="296"/>
    </row>
    <row r="39" spans="2:10" ht="12.75" customHeight="1" x14ac:dyDescent="0.2">
      <c r="B39" s="304">
        <v>14</v>
      </c>
      <c r="C39" s="296"/>
      <c r="D39" s="304" t="s">
        <v>461</v>
      </c>
      <c r="E39" s="296"/>
      <c r="F39" s="309">
        <v>270</v>
      </c>
      <c r="G39" s="296"/>
      <c r="H39" s="207" t="s">
        <v>316</v>
      </c>
      <c r="I39" s="304" t="s">
        <v>469</v>
      </c>
      <c r="J39" s="296"/>
    </row>
    <row r="40" spans="2:10" ht="12.75" customHeight="1" x14ac:dyDescent="0.2">
      <c r="B40" s="304">
        <v>15</v>
      </c>
      <c r="C40" s="296"/>
      <c r="D40" s="304" t="s">
        <v>461</v>
      </c>
      <c r="E40" s="296"/>
      <c r="F40" s="309">
        <v>270</v>
      </c>
      <c r="G40" s="296"/>
      <c r="H40" s="207" t="s">
        <v>316</v>
      </c>
      <c r="I40" s="304" t="s">
        <v>470</v>
      </c>
      <c r="J40" s="296"/>
    </row>
    <row r="41" spans="2:10" ht="12.75" customHeight="1" x14ac:dyDescent="0.2">
      <c r="B41" s="304">
        <v>16</v>
      </c>
      <c r="C41" s="296"/>
      <c r="D41" s="304" t="s">
        <v>461</v>
      </c>
      <c r="E41" s="296"/>
      <c r="F41" s="309">
        <v>270</v>
      </c>
      <c r="G41" s="296"/>
      <c r="H41" s="207" t="s">
        <v>316</v>
      </c>
      <c r="I41" s="304" t="s">
        <v>471</v>
      </c>
      <c r="J41" s="296"/>
    </row>
    <row r="42" spans="2:10" ht="12.75" customHeight="1" x14ac:dyDescent="0.2">
      <c r="B42" s="304">
        <v>17</v>
      </c>
      <c r="C42" s="296"/>
      <c r="D42" s="304" t="s">
        <v>461</v>
      </c>
      <c r="E42" s="296"/>
      <c r="F42" s="309">
        <v>270</v>
      </c>
      <c r="G42" s="296"/>
      <c r="H42" s="207" t="s">
        <v>316</v>
      </c>
      <c r="I42" s="304" t="s">
        <v>472</v>
      </c>
      <c r="J42" s="296"/>
    </row>
    <row r="43" spans="2:10" ht="12.75" customHeight="1" x14ac:dyDescent="0.2">
      <c r="B43" s="304">
        <v>18</v>
      </c>
      <c r="C43" s="296"/>
      <c r="D43" s="304" t="s">
        <v>473</v>
      </c>
      <c r="E43" s="296"/>
      <c r="F43" s="309">
        <v>266.39999999999998</v>
      </c>
      <c r="G43" s="296"/>
      <c r="H43" s="207" t="s">
        <v>201</v>
      </c>
      <c r="I43" s="304" t="s">
        <v>474</v>
      </c>
      <c r="J43" s="296"/>
    </row>
    <row r="44" spans="2:10" ht="12.75" customHeight="1" x14ac:dyDescent="0.2">
      <c r="B44" s="304">
        <v>19</v>
      </c>
      <c r="C44" s="296"/>
      <c r="D44" s="304" t="s">
        <v>475</v>
      </c>
      <c r="E44" s="296"/>
      <c r="F44" s="309">
        <v>270</v>
      </c>
      <c r="G44" s="296"/>
      <c r="H44" s="207" t="s">
        <v>206</v>
      </c>
      <c r="I44" s="304" t="s">
        <v>476</v>
      </c>
      <c r="J44" s="296"/>
    </row>
    <row r="45" spans="2:10" ht="12.75" customHeight="1" x14ac:dyDescent="0.2">
      <c r="B45" s="304">
        <v>20</v>
      </c>
      <c r="C45" s="296"/>
      <c r="D45" s="304" t="s">
        <v>215</v>
      </c>
      <c r="E45" s="296"/>
      <c r="F45" s="309">
        <v>296.7</v>
      </c>
      <c r="G45" s="296"/>
      <c r="H45" s="207" t="s">
        <v>216</v>
      </c>
      <c r="I45" s="304" t="s">
        <v>477</v>
      </c>
      <c r="J45" s="296"/>
    </row>
    <row r="46" spans="2:10" ht="12.75" customHeight="1" x14ac:dyDescent="0.2">
      <c r="B46" s="304">
        <v>21</v>
      </c>
      <c r="C46" s="296"/>
      <c r="D46" s="304" t="s">
        <v>478</v>
      </c>
      <c r="E46" s="296"/>
      <c r="F46" s="309">
        <v>39</v>
      </c>
      <c r="G46" s="296"/>
      <c r="H46" s="207" t="s">
        <v>219</v>
      </c>
      <c r="I46" s="304" t="s">
        <v>479</v>
      </c>
      <c r="J46" s="296"/>
    </row>
    <row r="47" spans="2:10" ht="12.75" customHeight="1" x14ac:dyDescent="0.2">
      <c r="B47" s="304">
        <v>22</v>
      </c>
      <c r="C47" s="296"/>
      <c r="D47" s="304" t="s">
        <v>480</v>
      </c>
      <c r="E47" s="296"/>
      <c r="F47" s="309">
        <v>39</v>
      </c>
      <c r="G47" s="296"/>
      <c r="H47" s="207" t="s">
        <v>219</v>
      </c>
      <c r="I47" s="304" t="s">
        <v>463</v>
      </c>
      <c r="J47" s="296"/>
    </row>
    <row r="48" spans="2:10" ht="12.75" customHeight="1" x14ac:dyDescent="0.2">
      <c r="B48" s="304">
        <v>23</v>
      </c>
      <c r="C48" s="296"/>
      <c r="D48" s="304" t="s">
        <v>481</v>
      </c>
      <c r="E48" s="296"/>
      <c r="F48" s="309">
        <v>296.7</v>
      </c>
      <c r="G48" s="296"/>
      <c r="H48" s="207" t="s">
        <v>216</v>
      </c>
      <c r="I48" s="304" t="s">
        <v>482</v>
      </c>
      <c r="J48" s="296"/>
    </row>
    <row r="49" spans="2:10" ht="12.75" customHeight="1" x14ac:dyDescent="0.2">
      <c r="B49" s="304">
        <v>24</v>
      </c>
      <c r="C49" s="296"/>
      <c r="D49" s="304" t="s">
        <v>483</v>
      </c>
      <c r="E49" s="296"/>
      <c r="F49" s="309">
        <v>39</v>
      </c>
      <c r="G49" s="296"/>
      <c r="H49" s="207" t="s">
        <v>219</v>
      </c>
      <c r="I49" s="304" t="s">
        <v>484</v>
      </c>
      <c r="J49" s="296"/>
    </row>
    <row r="50" spans="2:10" ht="12.75" customHeight="1" x14ac:dyDescent="0.2">
      <c r="B50" s="304">
        <v>25</v>
      </c>
      <c r="C50" s="296"/>
      <c r="D50" s="304" t="s">
        <v>485</v>
      </c>
      <c r="E50" s="296"/>
      <c r="F50" s="309">
        <v>199.8</v>
      </c>
      <c r="G50" s="296"/>
      <c r="H50" s="207" t="s">
        <v>213</v>
      </c>
      <c r="I50" s="304" t="s">
        <v>486</v>
      </c>
      <c r="J50" s="296"/>
    </row>
    <row r="51" spans="2:10" ht="12.75" customHeight="1" x14ac:dyDescent="0.2">
      <c r="B51" s="304">
        <v>26</v>
      </c>
      <c r="C51" s="296"/>
      <c r="D51" s="304" t="s">
        <v>487</v>
      </c>
      <c r="E51" s="296"/>
      <c r="F51" s="309">
        <v>199.8</v>
      </c>
      <c r="G51" s="296"/>
      <c r="H51" s="207" t="s">
        <v>227</v>
      </c>
      <c r="I51" s="304" t="s">
        <v>488</v>
      </c>
      <c r="J51" s="296"/>
    </row>
    <row r="52" spans="2:10" ht="12.75" customHeight="1" x14ac:dyDescent="0.2">
      <c r="B52" s="304">
        <v>27</v>
      </c>
      <c r="C52" s="296"/>
      <c r="D52" s="304" t="s">
        <v>489</v>
      </c>
      <c r="E52" s="296"/>
      <c r="F52" s="309">
        <v>494.5</v>
      </c>
      <c r="G52" s="296"/>
      <c r="H52" s="207" t="s">
        <v>213</v>
      </c>
      <c r="I52" s="304" t="s">
        <v>490</v>
      </c>
      <c r="J52" s="296"/>
    </row>
    <row r="53" spans="2:10" ht="12.75" customHeight="1" x14ac:dyDescent="0.2">
      <c r="B53" s="304">
        <v>28</v>
      </c>
      <c r="C53" s="296"/>
      <c r="D53" s="304" t="s">
        <v>491</v>
      </c>
      <c r="E53" s="296"/>
      <c r="F53" s="309">
        <v>932.4</v>
      </c>
      <c r="G53" s="296"/>
      <c r="H53" s="207" t="s">
        <v>189</v>
      </c>
      <c r="I53" s="304" t="s">
        <v>492</v>
      </c>
      <c r="J53" s="296"/>
    </row>
    <row r="54" spans="2:10" ht="12.75" customHeight="1" x14ac:dyDescent="0.2">
      <c r="B54" s="304">
        <v>29</v>
      </c>
      <c r="C54" s="296"/>
      <c r="D54" s="304" t="s">
        <v>493</v>
      </c>
      <c r="E54" s="296"/>
      <c r="F54" s="309">
        <v>78</v>
      </c>
      <c r="G54" s="296"/>
      <c r="H54" s="207" t="s">
        <v>294</v>
      </c>
      <c r="I54" s="304" t="s">
        <v>494</v>
      </c>
      <c r="J54" s="296"/>
    </row>
    <row r="55" spans="2:10" ht="12.75" customHeight="1" x14ac:dyDescent="0.2">
      <c r="B55" s="304">
        <v>30</v>
      </c>
      <c r="C55" s="296"/>
      <c r="D55" s="304" t="s">
        <v>495</v>
      </c>
      <c r="E55" s="296"/>
      <c r="F55" s="309">
        <v>39</v>
      </c>
      <c r="G55" s="296"/>
      <c r="H55" s="207" t="s">
        <v>294</v>
      </c>
      <c r="I55" s="304" t="s">
        <v>479</v>
      </c>
      <c r="J55" s="296"/>
    </row>
    <row r="56" spans="2:10" ht="12.75" customHeight="1" x14ac:dyDescent="0.2">
      <c r="B56" s="304">
        <v>31</v>
      </c>
      <c r="C56" s="296"/>
      <c r="D56" s="304" t="s">
        <v>496</v>
      </c>
      <c r="E56" s="296"/>
      <c r="F56" s="309">
        <v>78</v>
      </c>
      <c r="G56" s="296"/>
      <c r="H56" s="207" t="s">
        <v>189</v>
      </c>
      <c r="I56" s="304" t="s">
        <v>497</v>
      </c>
      <c r="J56" s="296"/>
    </row>
    <row r="57" spans="2:10" ht="12.75" customHeight="1" x14ac:dyDescent="0.2">
      <c r="B57" s="304">
        <v>32</v>
      </c>
      <c r="C57" s="296"/>
      <c r="D57" s="304" t="s">
        <v>498</v>
      </c>
      <c r="E57" s="296"/>
      <c r="F57" s="309">
        <v>69</v>
      </c>
      <c r="G57" s="296"/>
      <c r="H57" s="207" t="s">
        <v>294</v>
      </c>
      <c r="I57" s="304" t="s">
        <v>499</v>
      </c>
      <c r="J57" s="296"/>
    </row>
    <row r="58" spans="2:10" ht="12.75" customHeight="1" x14ac:dyDescent="0.2">
      <c r="B58" s="304">
        <v>33</v>
      </c>
      <c r="C58" s="296"/>
      <c r="D58" s="304" t="s">
        <v>498</v>
      </c>
      <c r="E58" s="296"/>
      <c r="F58" s="309">
        <v>69</v>
      </c>
      <c r="G58" s="296"/>
      <c r="H58" s="207" t="s">
        <v>189</v>
      </c>
      <c r="I58" s="304" t="s">
        <v>500</v>
      </c>
      <c r="J58" s="296"/>
    </row>
    <row r="59" spans="2:10" ht="12.75" customHeight="1" x14ac:dyDescent="0.2">
      <c r="B59" s="304">
        <v>34</v>
      </c>
      <c r="C59" s="296"/>
      <c r="D59" s="304" t="s">
        <v>501</v>
      </c>
      <c r="E59" s="296"/>
      <c r="F59" s="309">
        <v>78</v>
      </c>
      <c r="G59" s="296"/>
      <c r="H59" s="207" t="s">
        <v>247</v>
      </c>
      <c r="I59" s="304" t="s">
        <v>502</v>
      </c>
      <c r="J59" s="296"/>
    </row>
    <row r="60" spans="2:10" ht="12.75" customHeight="1" x14ac:dyDescent="0.2">
      <c r="B60" s="304">
        <v>35</v>
      </c>
      <c r="C60" s="296"/>
      <c r="D60" s="304" t="s">
        <v>503</v>
      </c>
      <c r="E60" s="296"/>
      <c r="F60" s="309">
        <v>39</v>
      </c>
      <c r="G60" s="296"/>
      <c r="H60" s="207" t="s">
        <v>247</v>
      </c>
      <c r="I60" s="304" t="s">
        <v>499</v>
      </c>
      <c r="J60" s="296"/>
    </row>
    <row r="61" spans="2:10" ht="12.75" customHeight="1" x14ac:dyDescent="0.2">
      <c r="B61" s="304">
        <v>36</v>
      </c>
      <c r="C61" s="296"/>
      <c r="D61" s="304" t="s">
        <v>504</v>
      </c>
      <c r="E61" s="296"/>
      <c r="F61" s="309">
        <v>78</v>
      </c>
      <c r="G61" s="296"/>
      <c r="H61" s="207" t="s">
        <v>247</v>
      </c>
      <c r="I61" s="304" t="s">
        <v>497</v>
      </c>
      <c r="J61" s="296"/>
    </row>
    <row r="62" spans="2:10" ht="12.75" customHeight="1" x14ac:dyDescent="0.2">
      <c r="B62" s="304">
        <v>37</v>
      </c>
      <c r="C62" s="296"/>
      <c r="D62" s="304" t="s">
        <v>505</v>
      </c>
      <c r="E62" s="296"/>
      <c r="F62" s="309">
        <v>39</v>
      </c>
      <c r="G62" s="296"/>
      <c r="H62" s="207" t="s">
        <v>247</v>
      </c>
      <c r="I62" s="304" t="s">
        <v>506</v>
      </c>
      <c r="J62" s="296"/>
    </row>
    <row r="63" spans="2:10" ht="12.75" customHeight="1" x14ac:dyDescent="0.2">
      <c r="B63" s="304">
        <v>38</v>
      </c>
      <c r="C63" s="296"/>
      <c r="D63" s="304" t="s">
        <v>507</v>
      </c>
      <c r="E63" s="296"/>
      <c r="F63" s="309">
        <v>195</v>
      </c>
      <c r="G63" s="296"/>
      <c r="H63" s="207" t="s">
        <v>247</v>
      </c>
      <c r="I63" s="304" t="s">
        <v>508</v>
      </c>
      <c r="J63" s="296"/>
    </row>
    <row r="64" spans="2:10" ht="12.75" customHeight="1" x14ac:dyDescent="0.2">
      <c r="B64" s="304">
        <v>39</v>
      </c>
      <c r="C64" s="296"/>
      <c r="D64" s="304" t="s">
        <v>509</v>
      </c>
      <c r="E64" s="296"/>
      <c r="F64" s="309">
        <v>195</v>
      </c>
      <c r="G64" s="296"/>
      <c r="H64" s="207" t="s">
        <v>247</v>
      </c>
      <c r="I64" s="304" t="s">
        <v>510</v>
      </c>
      <c r="J64" s="296"/>
    </row>
    <row r="65" spans="2:10" ht="12.75" customHeight="1" x14ac:dyDescent="0.2">
      <c r="B65" s="304">
        <v>40</v>
      </c>
      <c r="C65" s="296"/>
      <c r="D65" s="304" t="s">
        <v>503</v>
      </c>
      <c r="E65" s="296"/>
      <c r="F65" s="309">
        <v>39</v>
      </c>
      <c r="G65" s="296"/>
      <c r="H65" s="207" t="s">
        <v>272</v>
      </c>
      <c r="I65" s="304" t="s">
        <v>455</v>
      </c>
      <c r="J65" s="296"/>
    </row>
    <row r="66" spans="2:10" ht="12.75" customHeight="1" x14ac:dyDescent="0.2">
      <c r="B66" s="304">
        <v>41</v>
      </c>
      <c r="C66" s="296"/>
      <c r="D66" s="304" t="s">
        <v>511</v>
      </c>
      <c r="E66" s="296"/>
      <c r="F66" s="309">
        <v>117</v>
      </c>
      <c r="G66" s="296"/>
      <c r="H66" s="207" t="s">
        <v>195</v>
      </c>
      <c r="I66" s="304" t="s">
        <v>512</v>
      </c>
      <c r="J66" s="296"/>
    </row>
    <row r="67" spans="2:10" ht="12.75" customHeight="1" x14ac:dyDescent="0.2">
      <c r="B67" s="304">
        <v>42</v>
      </c>
      <c r="C67" s="296"/>
      <c r="D67" s="304" t="s">
        <v>513</v>
      </c>
      <c r="E67" s="296"/>
      <c r="F67" s="309">
        <v>34.5</v>
      </c>
      <c r="G67" s="296"/>
      <c r="H67" s="207" t="s">
        <v>195</v>
      </c>
      <c r="I67" s="304" t="s">
        <v>512</v>
      </c>
      <c r="J67" s="296"/>
    </row>
    <row r="68" spans="2:10" ht="12.75" customHeight="1" x14ac:dyDescent="0.2">
      <c r="B68" s="304">
        <v>43</v>
      </c>
      <c r="C68" s="296"/>
      <c r="D68" s="304" t="s">
        <v>514</v>
      </c>
      <c r="E68" s="296"/>
      <c r="F68" s="309">
        <v>156</v>
      </c>
      <c r="G68" s="296"/>
      <c r="H68" s="207" t="s">
        <v>195</v>
      </c>
      <c r="I68" s="304" t="s">
        <v>515</v>
      </c>
      <c r="J68" s="296"/>
    </row>
    <row r="69" spans="2:10" ht="12.75" customHeight="1" x14ac:dyDescent="0.2">
      <c r="B69" s="304">
        <v>44</v>
      </c>
      <c r="C69" s="296"/>
      <c r="D69" s="304" t="s">
        <v>516</v>
      </c>
      <c r="E69" s="296"/>
      <c r="F69" s="309">
        <v>39</v>
      </c>
      <c r="G69" s="296"/>
      <c r="H69" s="207" t="s">
        <v>280</v>
      </c>
      <c r="I69" s="304" t="s">
        <v>506</v>
      </c>
      <c r="J69" s="296"/>
    </row>
    <row r="70" spans="2:10" ht="12.75" customHeight="1" x14ac:dyDescent="0.2">
      <c r="B70" s="304">
        <v>45</v>
      </c>
      <c r="C70" s="296"/>
      <c r="D70" s="304" t="s">
        <v>517</v>
      </c>
      <c r="E70" s="296"/>
      <c r="F70" s="309">
        <v>69</v>
      </c>
      <c r="G70" s="296"/>
      <c r="H70" s="207" t="s">
        <v>280</v>
      </c>
      <c r="I70" s="304" t="s">
        <v>510</v>
      </c>
      <c r="J70" s="296"/>
    </row>
    <row r="71" spans="2:10" ht="12.75" customHeight="1" x14ac:dyDescent="0.2">
      <c r="B71" s="304">
        <v>46</v>
      </c>
      <c r="C71" s="296"/>
      <c r="D71" s="304" t="s">
        <v>518</v>
      </c>
      <c r="E71" s="296"/>
      <c r="F71" s="309">
        <v>69</v>
      </c>
      <c r="G71" s="296"/>
      <c r="H71" s="207" t="s">
        <v>196</v>
      </c>
      <c r="I71" s="304" t="s">
        <v>500</v>
      </c>
      <c r="J71" s="296"/>
    </row>
    <row r="72" spans="2:10" ht="12.75" customHeight="1" x14ac:dyDescent="0.2">
      <c r="B72" s="304">
        <v>47</v>
      </c>
      <c r="C72" s="296"/>
      <c r="D72" s="304" t="s">
        <v>519</v>
      </c>
      <c r="E72" s="296"/>
      <c r="F72" s="309">
        <v>156</v>
      </c>
      <c r="G72" s="296"/>
      <c r="H72" s="207" t="s">
        <v>285</v>
      </c>
      <c r="I72" s="304" t="s">
        <v>453</v>
      </c>
      <c r="J72" s="296"/>
    </row>
    <row r="73" spans="2:10" ht="12.75" customHeight="1" x14ac:dyDescent="0.2">
      <c r="B73" s="304">
        <v>48</v>
      </c>
      <c r="C73" s="296"/>
      <c r="D73" s="304" t="s">
        <v>520</v>
      </c>
      <c r="E73" s="296"/>
      <c r="F73" s="309">
        <v>255</v>
      </c>
      <c r="G73" s="296"/>
      <c r="H73" s="207" t="s">
        <v>285</v>
      </c>
      <c r="I73" s="304" t="s">
        <v>521</v>
      </c>
      <c r="J73" s="296"/>
    </row>
    <row r="74" spans="2:10" ht="12.75" customHeight="1" x14ac:dyDescent="0.2">
      <c r="B74" s="304">
        <v>49</v>
      </c>
      <c r="C74" s="296"/>
      <c r="D74" s="304" t="s">
        <v>522</v>
      </c>
      <c r="E74" s="296"/>
      <c r="F74" s="309">
        <v>255</v>
      </c>
      <c r="G74" s="296"/>
      <c r="H74" s="207" t="s">
        <v>285</v>
      </c>
      <c r="I74" s="304" t="s">
        <v>523</v>
      </c>
      <c r="J74" s="296"/>
    </row>
    <row r="75" spans="2:10" ht="12.75" customHeight="1" x14ac:dyDescent="0.2">
      <c r="B75" s="304">
        <v>50</v>
      </c>
      <c r="C75" s="296"/>
      <c r="D75" s="304" t="s">
        <v>524</v>
      </c>
      <c r="E75" s="296"/>
      <c r="F75" s="309">
        <v>78</v>
      </c>
      <c r="G75" s="296"/>
      <c r="H75" s="207" t="s">
        <v>285</v>
      </c>
      <c r="I75" s="304" t="s">
        <v>455</v>
      </c>
      <c r="J75" s="296"/>
    </row>
    <row r="76" spans="2:10" ht="12.75" customHeight="1" x14ac:dyDescent="0.2">
      <c r="B76" s="304">
        <v>51</v>
      </c>
      <c r="C76" s="296"/>
      <c r="D76" s="304" t="s">
        <v>525</v>
      </c>
      <c r="E76" s="296"/>
      <c r="F76" s="309">
        <v>78</v>
      </c>
      <c r="G76" s="296"/>
      <c r="H76" s="207" t="s">
        <v>285</v>
      </c>
      <c r="I76" s="304" t="s">
        <v>497</v>
      </c>
      <c r="J76" s="296"/>
    </row>
    <row r="77" spans="2:10" ht="12.75" customHeight="1" x14ac:dyDescent="0.2">
      <c r="B77" s="304">
        <v>52</v>
      </c>
      <c r="C77" s="296"/>
      <c r="D77" s="304" t="s">
        <v>526</v>
      </c>
      <c r="E77" s="296"/>
      <c r="F77" s="309">
        <v>39</v>
      </c>
      <c r="G77" s="296"/>
      <c r="H77" s="207" t="s">
        <v>303</v>
      </c>
      <c r="I77" s="304" t="s">
        <v>472</v>
      </c>
      <c r="J77" s="296"/>
    </row>
    <row r="78" spans="2:10" ht="12.75" customHeight="1" x14ac:dyDescent="0.2">
      <c r="B78" s="304">
        <v>53</v>
      </c>
      <c r="C78" s="296"/>
      <c r="D78" s="304" t="s">
        <v>527</v>
      </c>
      <c r="E78" s="296"/>
      <c r="F78" s="309">
        <v>156</v>
      </c>
      <c r="G78" s="296"/>
      <c r="H78" s="207" t="s">
        <v>285</v>
      </c>
      <c r="I78" s="304" t="s">
        <v>528</v>
      </c>
      <c r="J78" s="296"/>
    </row>
    <row r="79" spans="2:10" ht="12.75" customHeight="1" x14ac:dyDescent="0.2">
      <c r="B79" s="304">
        <v>54</v>
      </c>
      <c r="C79" s="296"/>
      <c r="D79" s="304" t="s">
        <v>527</v>
      </c>
      <c r="E79" s="296"/>
      <c r="F79" s="309">
        <v>156</v>
      </c>
      <c r="G79" s="296"/>
      <c r="H79" s="207" t="s">
        <v>285</v>
      </c>
      <c r="I79" s="304" t="s">
        <v>529</v>
      </c>
      <c r="J79" s="296"/>
    </row>
    <row r="80" spans="2:10" ht="12.75" customHeight="1" x14ac:dyDescent="0.2">
      <c r="B80" s="304">
        <v>55</v>
      </c>
      <c r="C80" s="296"/>
      <c r="D80" s="304" t="s">
        <v>527</v>
      </c>
      <c r="E80" s="296"/>
      <c r="F80" s="309">
        <v>156</v>
      </c>
      <c r="G80" s="296"/>
      <c r="H80" s="207" t="s">
        <v>285</v>
      </c>
      <c r="I80" s="304" t="s">
        <v>530</v>
      </c>
      <c r="J80" s="296"/>
    </row>
    <row r="81" spans="2:10" ht="12.75" customHeight="1" x14ac:dyDescent="0.2">
      <c r="B81" s="304">
        <v>56</v>
      </c>
      <c r="C81" s="296"/>
      <c r="D81" s="304" t="s">
        <v>531</v>
      </c>
      <c r="E81" s="296"/>
      <c r="F81" s="309">
        <v>156</v>
      </c>
      <c r="G81" s="296"/>
      <c r="H81" s="207" t="s">
        <v>303</v>
      </c>
      <c r="I81" s="304" t="s">
        <v>532</v>
      </c>
      <c r="J81" s="296"/>
    </row>
    <row r="82" spans="2:10" ht="12.75" customHeight="1" x14ac:dyDescent="0.2">
      <c r="B82" s="304">
        <v>57</v>
      </c>
      <c r="C82" s="296"/>
      <c r="D82" s="304" t="s">
        <v>527</v>
      </c>
      <c r="E82" s="296"/>
      <c r="F82" s="309">
        <v>156</v>
      </c>
      <c r="G82" s="296"/>
      <c r="H82" s="207" t="s">
        <v>288</v>
      </c>
      <c r="I82" s="304" t="s">
        <v>468</v>
      </c>
      <c r="J82" s="296"/>
    </row>
    <row r="83" spans="2:10" ht="12.75" customHeight="1" x14ac:dyDescent="0.2">
      <c r="B83" s="304">
        <v>58</v>
      </c>
      <c r="C83" s="296"/>
      <c r="D83" s="304" t="s">
        <v>533</v>
      </c>
      <c r="E83" s="296"/>
      <c r="F83" s="309">
        <v>555</v>
      </c>
      <c r="G83" s="296"/>
      <c r="H83" s="207" t="s">
        <v>303</v>
      </c>
      <c r="I83" s="304" t="s">
        <v>502</v>
      </c>
      <c r="J83" s="296"/>
    </row>
    <row r="84" spans="2:10" ht="12.75" customHeight="1" x14ac:dyDescent="0.2">
      <c r="B84" s="304">
        <v>59</v>
      </c>
      <c r="C84" s="296"/>
      <c r="D84" s="304" t="s">
        <v>534</v>
      </c>
      <c r="E84" s="296"/>
      <c r="F84" s="309">
        <v>348.5</v>
      </c>
      <c r="G84" s="296"/>
      <c r="H84" s="207" t="s">
        <v>288</v>
      </c>
      <c r="I84" s="304" t="s">
        <v>535</v>
      </c>
      <c r="J84" s="296"/>
    </row>
    <row r="85" spans="2:10" ht="12.75" customHeight="1" x14ac:dyDescent="0.2">
      <c r="B85" s="304">
        <v>60</v>
      </c>
      <c r="C85" s="296"/>
      <c r="D85" s="304" t="s">
        <v>536</v>
      </c>
      <c r="E85" s="296"/>
      <c r="F85" s="309">
        <v>384</v>
      </c>
      <c r="G85" s="296"/>
      <c r="H85" s="207" t="s">
        <v>292</v>
      </c>
      <c r="I85" s="304" t="s">
        <v>537</v>
      </c>
      <c r="J85" s="296"/>
    </row>
    <row r="86" spans="2:10" ht="12.75" customHeight="1" x14ac:dyDescent="0.2">
      <c r="B86" s="304">
        <v>61</v>
      </c>
      <c r="C86" s="296"/>
      <c r="D86" s="304" t="s">
        <v>215</v>
      </c>
      <c r="E86" s="296"/>
      <c r="F86" s="309">
        <v>296.7</v>
      </c>
      <c r="G86" s="296"/>
      <c r="H86" s="207" t="s">
        <v>254</v>
      </c>
      <c r="I86" s="304" t="s">
        <v>459</v>
      </c>
      <c r="J86" s="296"/>
    </row>
    <row r="87" spans="2:10" ht="12.75" customHeight="1" x14ac:dyDescent="0.2">
      <c r="B87" s="304">
        <v>62</v>
      </c>
      <c r="C87" s="296"/>
      <c r="D87" s="304" t="s">
        <v>538</v>
      </c>
      <c r="E87" s="296"/>
      <c r="F87" s="309">
        <v>78</v>
      </c>
      <c r="G87" s="296"/>
      <c r="H87" s="207" t="s">
        <v>272</v>
      </c>
      <c r="I87" s="304" t="s">
        <v>539</v>
      </c>
      <c r="J87" s="296"/>
    </row>
    <row r="88" spans="2:10" ht="12.75" customHeight="1" x14ac:dyDescent="0.2">
      <c r="B88" s="304">
        <v>63</v>
      </c>
      <c r="C88" s="296"/>
      <c r="D88" s="304" t="s">
        <v>501</v>
      </c>
      <c r="E88" s="296"/>
      <c r="F88" s="309">
        <v>78</v>
      </c>
      <c r="G88" s="296"/>
      <c r="H88" s="207" t="s">
        <v>195</v>
      </c>
      <c r="I88" s="304" t="s">
        <v>453</v>
      </c>
      <c r="J88" s="296"/>
    </row>
    <row r="89" spans="2:10" ht="12.75" customHeight="1" x14ac:dyDescent="0.2">
      <c r="B89" s="304">
        <v>64</v>
      </c>
      <c r="C89" s="296"/>
      <c r="D89" s="304" t="s">
        <v>540</v>
      </c>
      <c r="E89" s="296"/>
      <c r="F89" s="309">
        <v>156</v>
      </c>
      <c r="G89" s="296"/>
      <c r="H89" s="207" t="s">
        <v>292</v>
      </c>
      <c r="I89" s="304" t="s">
        <v>515</v>
      </c>
      <c r="J89" s="296"/>
    </row>
    <row r="90" spans="2:10" ht="12.75" customHeight="1" x14ac:dyDescent="0.2">
      <c r="B90" s="304">
        <v>65</v>
      </c>
      <c r="C90" s="296"/>
      <c r="D90" s="304" t="s">
        <v>541</v>
      </c>
      <c r="E90" s="296"/>
      <c r="F90" s="309">
        <v>156</v>
      </c>
      <c r="G90" s="296"/>
      <c r="H90" s="207" t="s">
        <v>292</v>
      </c>
      <c r="I90" s="304" t="s">
        <v>502</v>
      </c>
      <c r="J90" s="296"/>
    </row>
    <row r="91" spans="2:10" ht="12.75" customHeight="1" x14ac:dyDescent="0.2">
      <c r="B91" s="304">
        <v>66</v>
      </c>
      <c r="C91" s="296"/>
      <c r="D91" s="304" t="s">
        <v>542</v>
      </c>
      <c r="E91" s="296"/>
      <c r="F91" s="309">
        <v>138</v>
      </c>
      <c r="G91" s="296"/>
      <c r="H91" s="207" t="s">
        <v>292</v>
      </c>
      <c r="I91" s="304" t="s">
        <v>484</v>
      </c>
      <c r="J91" s="296"/>
    </row>
    <row r="92" spans="2:10" ht="12.75" customHeight="1" x14ac:dyDescent="0.2">
      <c r="B92" s="304">
        <v>67</v>
      </c>
      <c r="C92" s="296"/>
      <c r="D92" s="304" t="s">
        <v>543</v>
      </c>
      <c r="E92" s="296"/>
      <c r="F92" s="309">
        <v>276.64</v>
      </c>
      <c r="G92" s="296"/>
      <c r="H92" s="207" t="s">
        <v>292</v>
      </c>
      <c r="I92" s="304" t="s">
        <v>472</v>
      </c>
      <c r="J92" s="296"/>
    </row>
    <row r="93" spans="2:10" ht="12.75" customHeight="1" x14ac:dyDescent="0.2">
      <c r="B93" s="304">
        <v>68</v>
      </c>
      <c r="C93" s="296"/>
      <c r="D93" s="304" t="s">
        <v>544</v>
      </c>
      <c r="E93" s="296"/>
      <c r="F93" s="309">
        <v>34.5</v>
      </c>
      <c r="G93" s="296"/>
      <c r="H93" s="207" t="s">
        <v>285</v>
      </c>
      <c r="I93" s="304" t="s">
        <v>545</v>
      </c>
      <c r="J93" s="296"/>
    </row>
    <row r="94" spans="2:10" x14ac:dyDescent="0.2">
      <c r="B94" s="307"/>
      <c r="C94" s="296"/>
      <c r="D94" s="307" t="s">
        <v>447</v>
      </c>
      <c r="E94" s="296"/>
      <c r="F94" s="308">
        <v>13159.14</v>
      </c>
      <c r="G94" s="296"/>
      <c r="H94" s="208"/>
      <c r="I94" s="307"/>
      <c r="J94" s="296"/>
    </row>
    <row r="95" spans="2:10" ht="45.6" customHeight="1" x14ac:dyDescent="0.2">
      <c r="B95" s="303" t="s">
        <v>546</v>
      </c>
      <c r="C95" s="301"/>
      <c r="D95" s="301"/>
      <c r="E95" s="301"/>
      <c r="F95" s="301"/>
      <c r="G95" s="301"/>
      <c r="H95" s="301"/>
      <c r="I95" s="301"/>
      <c r="J95" s="301"/>
    </row>
    <row r="96" spans="2:10" ht="12.75" customHeight="1" x14ac:dyDescent="0.2">
      <c r="B96" s="310" t="s">
        <v>181</v>
      </c>
      <c r="C96" s="296"/>
      <c r="D96" s="310" t="s">
        <v>182</v>
      </c>
      <c r="E96" s="296"/>
      <c r="F96" s="310" t="s">
        <v>183</v>
      </c>
      <c r="G96" s="296"/>
      <c r="H96" s="206" t="s">
        <v>184</v>
      </c>
      <c r="I96" s="310" t="s">
        <v>185</v>
      </c>
      <c r="J96" s="296"/>
    </row>
    <row r="97" spans="2:10" ht="12.75" customHeight="1" x14ac:dyDescent="0.2">
      <c r="B97" s="304">
        <v>1</v>
      </c>
      <c r="C97" s="296"/>
      <c r="D97" s="304" t="s">
        <v>547</v>
      </c>
      <c r="E97" s="296"/>
      <c r="F97" s="309">
        <v>10</v>
      </c>
      <c r="G97" s="296"/>
      <c r="H97" s="207" t="s">
        <v>187</v>
      </c>
      <c r="I97" s="304" t="s">
        <v>455</v>
      </c>
      <c r="J97" s="296"/>
    </row>
    <row r="98" spans="2:10" ht="12.75" customHeight="1" x14ac:dyDescent="0.2">
      <c r="B98" s="304">
        <v>2</v>
      </c>
      <c r="C98" s="296"/>
      <c r="D98" s="304" t="s">
        <v>548</v>
      </c>
      <c r="E98" s="296"/>
      <c r="F98" s="309">
        <v>533.79999999999995</v>
      </c>
      <c r="G98" s="296"/>
      <c r="H98" s="207" t="s">
        <v>187</v>
      </c>
      <c r="I98" s="304" t="s">
        <v>457</v>
      </c>
      <c r="J98" s="296"/>
    </row>
    <row r="99" spans="2:10" ht="12.75" customHeight="1" x14ac:dyDescent="0.2">
      <c r="B99" s="304">
        <v>3</v>
      </c>
      <c r="C99" s="296"/>
      <c r="D99" s="304" t="s">
        <v>313</v>
      </c>
      <c r="E99" s="296"/>
      <c r="F99" s="309">
        <v>533.79999999999995</v>
      </c>
      <c r="G99" s="296"/>
      <c r="H99" s="207" t="s">
        <v>187</v>
      </c>
      <c r="I99" s="304" t="s">
        <v>459</v>
      </c>
      <c r="J99" s="296"/>
    </row>
    <row r="100" spans="2:10" ht="12.75" customHeight="1" x14ac:dyDescent="0.2">
      <c r="B100" s="304">
        <v>4</v>
      </c>
      <c r="C100" s="296"/>
      <c r="D100" s="304" t="s">
        <v>315</v>
      </c>
      <c r="E100" s="296"/>
      <c r="F100" s="309">
        <v>42.08</v>
      </c>
      <c r="G100" s="296"/>
      <c r="H100" s="207" t="s">
        <v>312</v>
      </c>
      <c r="I100" s="304" t="s">
        <v>549</v>
      </c>
      <c r="J100" s="296"/>
    </row>
    <row r="101" spans="2:10" ht="12.75" customHeight="1" x14ac:dyDescent="0.2">
      <c r="B101" s="304">
        <v>5</v>
      </c>
      <c r="C101" s="296"/>
      <c r="D101" s="304" t="s">
        <v>315</v>
      </c>
      <c r="E101" s="296"/>
      <c r="F101" s="309">
        <v>266.39999999999998</v>
      </c>
      <c r="G101" s="296"/>
      <c r="H101" s="207" t="s">
        <v>201</v>
      </c>
      <c r="I101" s="304" t="s">
        <v>474</v>
      </c>
      <c r="J101" s="296"/>
    </row>
    <row r="102" spans="2:10" ht="12.75" customHeight="1" x14ac:dyDescent="0.2">
      <c r="B102" s="304">
        <v>6</v>
      </c>
      <c r="C102" s="296"/>
      <c r="D102" s="304" t="s">
        <v>550</v>
      </c>
      <c r="E102" s="296"/>
      <c r="F102" s="309">
        <v>119.15</v>
      </c>
      <c r="G102" s="296"/>
      <c r="H102" s="207" t="s">
        <v>206</v>
      </c>
      <c r="I102" s="304" t="s">
        <v>476</v>
      </c>
      <c r="J102" s="296"/>
    </row>
    <row r="103" spans="2:10" ht="12.75" customHeight="1" x14ac:dyDescent="0.2">
      <c r="B103" s="304">
        <v>7</v>
      </c>
      <c r="C103" s="296"/>
      <c r="D103" s="304" t="s">
        <v>323</v>
      </c>
      <c r="E103" s="296"/>
      <c r="F103" s="309">
        <v>266.89999999999998</v>
      </c>
      <c r="G103" s="296"/>
      <c r="H103" s="207" t="s">
        <v>216</v>
      </c>
      <c r="I103" s="304" t="s">
        <v>477</v>
      </c>
      <c r="J103" s="296"/>
    </row>
    <row r="104" spans="2:10" ht="12.75" customHeight="1" x14ac:dyDescent="0.2">
      <c r="B104" s="304">
        <v>8</v>
      </c>
      <c r="C104" s="296"/>
      <c r="D104" s="304" t="s">
        <v>323</v>
      </c>
      <c r="E104" s="296"/>
      <c r="F104" s="309">
        <v>266.89999999999998</v>
      </c>
      <c r="G104" s="296"/>
      <c r="H104" s="207" t="s">
        <v>216</v>
      </c>
      <c r="I104" s="304" t="s">
        <v>482</v>
      </c>
      <c r="J104" s="296"/>
    </row>
    <row r="105" spans="2:10" ht="12.75" customHeight="1" x14ac:dyDescent="0.2">
      <c r="B105" s="304">
        <v>9</v>
      </c>
      <c r="C105" s="296"/>
      <c r="D105" s="304" t="s">
        <v>551</v>
      </c>
      <c r="E105" s="296"/>
      <c r="F105" s="309">
        <v>524.4</v>
      </c>
      <c r="G105" s="296"/>
      <c r="H105" s="207" t="s">
        <v>213</v>
      </c>
      <c r="I105" s="304" t="s">
        <v>490</v>
      </c>
      <c r="J105" s="296"/>
    </row>
    <row r="106" spans="2:10" ht="12.75" customHeight="1" x14ac:dyDescent="0.2">
      <c r="B106" s="304">
        <v>10</v>
      </c>
      <c r="C106" s="296"/>
      <c r="D106" s="304" t="s">
        <v>552</v>
      </c>
      <c r="E106" s="296"/>
      <c r="F106" s="309">
        <v>51.9</v>
      </c>
      <c r="G106" s="296"/>
      <c r="H106" s="207" t="s">
        <v>189</v>
      </c>
      <c r="I106" s="304" t="s">
        <v>500</v>
      </c>
      <c r="J106" s="296"/>
    </row>
    <row r="107" spans="2:10" ht="12.75" customHeight="1" x14ac:dyDescent="0.2">
      <c r="B107" s="304">
        <v>11</v>
      </c>
      <c r="C107" s="296"/>
      <c r="D107" s="304" t="s">
        <v>553</v>
      </c>
      <c r="E107" s="296"/>
      <c r="F107" s="309">
        <v>1260</v>
      </c>
      <c r="G107" s="296"/>
      <c r="H107" s="207" t="s">
        <v>334</v>
      </c>
      <c r="I107" s="304" t="s">
        <v>729</v>
      </c>
      <c r="J107" s="296"/>
    </row>
    <row r="108" spans="2:10" ht="12.75" customHeight="1" x14ac:dyDescent="0.2">
      <c r="B108" s="304">
        <v>12</v>
      </c>
      <c r="C108" s="296"/>
      <c r="D108" s="304" t="s">
        <v>554</v>
      </c>
      <c r="E108" s="296"/>
      <c r="F108" s="309">
        <v>90</v>
      </c>
      <c r="G108" s="296"/>
      <c r="H108" s="207" t="s">
        <v>285</v>
      </c>
      <c r="I108" s="304" t="s">
        <v>453</v>
      </c>
      <c r="J108" s="296"/>
    </row>
    <row r="109" spans="2:10" ht="12.75" customHeight="1" x14ac:dyDescent="0.2">
      <c r="B109" s="304">
        <v>13</v>
      </c>
      <c r="C109" s="296"/>
      <c r="D109" s="304" t="s">
        <v>555</v>
      </c>
      <c r="E109" s="296"/>
      <c r="F109" s="309">
        <v>90</v>
      </c>
      <c r="G109" s="296"/>
      <c r="H109" s="207" t="s">
        <v>285</v>
      </c>
      <c r="I109" s="304" t="s">
        <v>528</v>
      </c>
      <c r="J109" s="296"/>
    </row>
    <row r="110" spans="2:10" ht="12.75" customHeight="1" x14ac:dyDescent="0.2">
      <c r="B110" s="304">
        <v>14</v>
      </c>
      <c r="C110" s="296"/>
      <c r="D110" s="304" t="s">
        <v>555</v>
      </c>
      <c r="E110" s="296"/>
      <c r="F110" s="309">
        <v>90</v>
      </c>
      <c r="G110" s="296"/>
      <c r="H110" s="207" t="s">
        <v>285</v>
      </c>
      <c r="I110" s="304" t="s">
        <v>529</v>
      </c>
      <c r="J110" s="296"/>
    </row>
    <row r="111" spans="2:10" ht="12.75" customHeight="1" x14ac:dyDescent="0.2">
      <c r="B111" s="304">
        <v>15</v>
      </c>
      <c r="C111" s="296"/>
      <c r="D111" s="304" t="s">
        <v>555</v>
      </c>
      <c r="E111" s="296"/>
      <c r="F111" s="309">
        <v>90</v>
      </c>
      <c r="G111" s="296"/>
      <c r="H111" s="207" t="s">
        <v>285</v>
      </c>
      <c r="I111" s="304" t="s">
        <v>530</v>
      </c>
      <c r="J111" s="296"/>
    </row>
    <row r="112" spans="2:10" ht="12.75" customHeight="1" x14ac:dyDescent="0.2">
      <c r="B112" s="304">
        <v>16</v>
      </c>
      <c r="C112" s="296"/>
      <c r="D112" s="304" t="s">
        <v>555</v>
      </c>
      <c r="E112" s="296"/>
      <c r="F112" s="309">
        <v>90</v>
      </c>
      <c r="G112" s="296"/>
      <c r="H112" s="207" t="s">
        <v>303</v>
      </c>
      <c r="I112" s="304" t="s">
        <v>532</v>
      </c>
      <c r="J112" s="296"/>
    </row>
    <row r="113" spans="2:10" ht="12.75" customHeight="1" x14ac:dyDescent="0.2">
      <c r="B113" s="304">
        <v>17</v>
      </c>
      <c r="C113" s="296"/>
      <c r="D113" s="304" t="s">
        <v>556</v>
      </c>
      <c r="E113" s="296"/>
      <c r="F113" s="309">
        <v>90</v>
      </c>
      <c r="G113" s="296"/>
      <c r="H113" s="207" t="s">
        <v>288</v>
      </c>
      <c r="I113" s="304" t="s">
        <v>468</v>
      </c>
      <c r="J113" s="296"/>
    </row>
    <row r="114" spans="2:10" ht="12.75" customHeight="1" x14ac:dyDescent="0.2">
      <c r="B114" s="304">
        <v>18</v>
      </c>
      <c r="C114" s="296"/>
      <c r="D114" s="304" t="s">
        <v>557</v>
      </c>
      <c r="E114" s="296"/>
      <c r="F114" s="309">
        <v>380.52</v>
      </c>
      <c r="G114" s="296"/>
      <c r="H114" s="207" t="s">
        <v>288</v>
      </c>
      <c r="I114" s="304" t="s">
        <v>535</v>
      </c>
      <c r="J114" s="296"/>
    </row>
    <row r="115" spans="2:10" ht="12.75" customHeight="1" x14ac:dyDescent="0.2">
      <c r="B115" s="304">
        <v>19</v>
      </c>
      <c r="C115" s="296"/>
      <c r="D115" s="304" t="s">
        <v>323</v>
      </c>
      <c r="E115" s="296"/>
      <c r="F115" s="309">
        <v>266.89999999999998</v>
      </c>
      <c r="G115" s="296"/>
      <c r="H115" s="207" t="s">
        <v>254</v>
      </c>
      <c r="I115" s="304" t="s">
        <v>459</v>
      </c>
      <c r="J115" s="296"/>
    </row>
    <row r="116" spans="2:10" ht="12.75" customHeight="1" x14ac:dyDescent="0.2">
      <c r="B116" s="304">
        <v>20</v>
      </c>
      <c r="C116" s="296"/>
      <c r="D116" s="304" t="s">
        <v>558</v>
      </c>
      <c r="E116" s="296"/>
      <c r="F116" s="309">
        <v>50</v>
      </c>
      <c r="G116" s="296"/>
      <c r="H116" s="207" t="s">
        <v>272</v>
      </c>
      <c r="I116" s="304" t="s">
        <v>539</v>
      </c>
      <c r="J116" s="296"/>
    </row>
    <row r="117" spans="2:10" ht="12.75" customHeight="1" x14ac:dyDescent="0.2">
      <c r="B117" s="304">
        <v>21</v>
      </c>
      <c r="C117" s="296"/>
      <c r="D117" s="304" t="s">
        <v>559</v>
      </c>
      <c r="E117" s="296"/>
      <c r="F117" s="309">
        <v>50</v>
      </c>
      <c r="G117" s="296"/>
      <c r="H117" s="207" t="s">
        <v>195</v>
      </c>
      <c r="I117" s="304" t="s">
        <v>453</v>
      </c>
      <c r="J117" s="296"/>
    </row>
    <row r="118" spans="2:10" ht="12.75" customHeight="1" x14ac:dyDescent="0.2">
      <c r="B118" s="304">
        <v>22</v>
      </c>
      <c r="C118" s="296"/>
      <c r="D118" s="304" t="s">
        <v>560</v>
      </c>
      <c r="E118" s="296"/>
      <c r="F118" s="309">
        <v>153</v>
      </c>
      <c r="G118" s="296"/>
      <c r="H118" s="207" t="s">
        <v>292</v>
      </c>
      <c r="I118" s="304" t="s">
        <v>515</v>
      </c>
      <c r="J118" s="296"/>
    </row>
    <row r="119" spans="2:10" ht="12.75" customHeight="1" x14ac:dyDescent="0.2">
      <c r="B119" s="304">
        <v>23</v>
      </c>
      <c r="C119" s="296"/>
      <c r="D119" s="304" t="s">
        <v>561</v>
      </c>
      <c r="E119" s="296"/>
      <c r="F119" s="309">
        <v>338.52</v>
      </c>
      <c r="G119" s="296"/>
      <c r="H119" s="207" t="s">
        <v>292</v>
      </c>
      <c r="I119" s="304" t="s">
        <v>472</v>
      </c>
      <c r="J119" s="296"/>
    </row>
    <row r="120" spans="2:10" x14ac:dyDescent="0.2">
      <c r="B120" s="307"/>
      <c r="C120" s="296"/>
      <c r="D120" s="307" t="s">
        <v>447</v>
      </c>
      <c r="E120" s="296"/>
      <c r="F120" s="308">
        <v>5654.27</v>
      </c>
      <c r="G120" s="296"/>
      <c r="H120" s="208"/>
      <c r="I120" s="307"/>
      <c r="J120" s="296"/>
    </row>
    <row r="121" spans="2:10" ht="45.6" customHeight="1" x14ac:dyDescent="0.2">
      <c r="B121" s="303" t="s">
        <v>562</v>
      </c>
      <c r="C121" s="301"/>
      <c r="D121" s="301"/>
      <c r="E121" s="301"/>
      <c r="F121" s="301"/>
      <c r="G121" s="301"/>
      <c r="H121" s="301"/>
      <c r="I121" s="301"/>
      <c r="J121" s="301"/>
    </row>
    <row r="122" spans="2:10" ht="12.75" customHeight="1" x14ac:dyDescent="0.2">
      <c r="B122" s="310" t="s">
        <v>181</v>
      </c>
      <c r="C122" s="296"/>
      <c r="D122" s="310" t="s">
        <v>182</v>
      </c>
      <c r="E122" s="296"/>
      <c r="F122" s="310" t="s">
        <v>183</v>
      </c>
      <c r="G122" s="296"/>
      <c r="H122" s="206" t="s">
        <v>184</v>
      </c>
      <c r="I122" s="310" t="s">
        <v>185</v>
      </c>
      <c r="J122" s="296"/>
    </row>
    <row r="123" spans="2:10" ht="12.75" customHeight="1" x14ac:dyDescent="0.2">
      <c r="B123" s="304">
        <v>1</v>
      </c>
      <c r="C123" s="296"/>
      <c r="D123" s="304" t="s">
        <v>563</v>
      </c>
      <c r="E123" s="296"/>
      <c r="F123" s="309">
        <v>11.52</v>
      </c>
      <c r="G123" s="296"/>
      <c r="H123" s="207" t="s">
        <v>316</v>
      </c>
      <c r="I123" s="304" t="s">
        <v>455</v>
      </c>
      <c r="J123" s="296"/>
    </row>
    <row r="124" spans="2:10" ht="12.75" customHeight="1" x14ac:dyDescent="0.2">
      <c r="B124" s="304">
        <v>2</v>
      </c>
      <c r="C124" s="296"/>
      <c r="D124" s="304" t="s">
        <v>564</v>
      </c>
      <c r="E124" s="296"/>
      <c r="F124" s="309">
        <v>10</v>
      </c>
      <c r="G124" s="296"/>
      <c r="H124" s="207" t="s">
        <v>219</v>
      </c>
      <c r="I124" s="304" t="s">
        <v>479</v>
      </c>
      <c r="J124" s="296"/>
    </row>
    <row r="125" spans="2:10" ht="12.75" customHeight="1" x14ac:dyDescent="0.2">
      <c r="B125" s="304">
        <v>3</v>
      </c>
      <c r="C125" s="296"/>
      <c r="D125" s="304" t="s">
        <v>565</v>
      </c>
      <c r="E125" s="296"/>
      <c r="F125" s="309">
        <v>60</v>
      </c>
      <c r="G125" s="296"/>
      <c r="H125" s="207" t="s">
        <v>216</v>
      </c>
      <c r="I125" s="304" t="s">
        <v>482</v>
      </c>
      <c r="J125" s="296"/>
    </row>
    <row r="126" spans="2:10" ht="12.75" customHeight="1" x14ac:dyDescent="0.2">
      <c r="B126" s="304">
        <v>4</v>
      </c>
      <c r="C126" s="296"/>
      <c r="D126" s="304" t="s">
        <v>566</v>
      </c>
      <c r="E126" s="296"/>
      <c r="F126" s="309">
        <v>2.92</v>
      </c>
      <c r="G126" s="296"/>
      <c r="H126" s="207" t="s">
        <v>219</v>
      </c>
      <c r="I126" s="304" t="s">
        <v>484</v>
      </c>
      <c r="J126" s="296"/>
    </row>
    <row r="127" spans="2:10" ht="12.75" customHeight="1" x14ac:dyDescent="0.2">
      <c r="B127" s="304">
        <v>5</v>
      </c>
      <c r="C127" s="296"/>
      <c r="D127" s="304" t="s">
        <v>567</v>
      </c>
      <c r="E127" s="296"/>
      <c r="F127" s="309">
        <v>60</v>
      </c>
      <c r="G127" s="296"/>
      <c r="H127" s="207" t="s">
        <v>227</v>
      </c>
      <c r="I127" s="304" t="s">
        <v>488</v>
      </c>
      <c r="J127" s="296"/>
    </row>
    <row r="128" spans="2:10" ht="12.75" customHeight="1" x14ac:dyDescent="0.2">
      <c r="B128" s="304">
        <v>6</v>
      </c>
      <c r="C128" s="296"/>
      <c r="D128" s="304" t="s">
        <v>568</v>
      </c>
      <c r="E128" s="296"/>
      <c r="F128" s="309">
        <v>167.75</v>
      </c>
      <c r="G128" s="296"/>
      <c r="H128" s="207" t="s">
        <v>213</v>
      </c>
      <c r="I128" s="304" t="s">
        <v>490</v>
      </c>
      <c r="J128" s="296"/>
    </row>
    <row r="129" spans="2:10" ht="12.75" customHeight="1" x14ac:dyDescent="0.2">
      <c r="B129" s="304">
        <v>7</v>
      </c>
      <c r="C129" s="296"/>
      <c r="D129" s="304" t="s">
        <v>569</v>
      </c>
      <c r="E129" s="296"/>
      <c r="F129" s="309">
        <v>2.94</v>
      </c>
      <c r="G129" s="296"/>
      <c r="H129" s="207" t="s">
        <v>294</v>
      </c>
      <c r="I129" s="304" t="s">
        <v>494</v>
      </c>
      <c r="J129" s="296"/>
    </row>
    <row r="130" spans="2:10" ht="12.75" customHeight="1" x14ac:dyDescent="0.2">
      <c r="B130" s="304">
        <v>8</v>
      </c>
      <c r="C130" s="296"/>
      <c r="D130" s="304" t="s">
        <v>570</v>
      </c>
      <c r="E130" s="296"/>
      <c r="F130" s="309">
        <v>12.27</v>
      </c>
      <c r="G130" s="296"/>
      <c r="H130" s="207" t="s">
        <v>294</v>
      </c>
      <c r="I130" s="304" t="s">
        <v>479</v>
      </c>
      <c r="J130" s="296"/>
    </row>
    <row r="131" spans="2:10" ht="12.75" customHeight="1" x14ac:dyDescent="0.2">
      <c r="B131" s="304">
        <v>9</v>
      </c>
      <c r="C131" s="296"/>
      <c r="D131" s="304" t="s">
        <v>571</v>
      </c>
      <c r="E131" s="296"/>
      <c r="F131" s="309">
        <v>29.38</v>
      </c>
      <c r="G131" s="296"/>
      <c r="H131" s="207" t="s">
        <v>189</v>
      </c>
      <c r="I131" s="304" t="s">
        <v>497</v>
      </c>
      <c r="J131" s="296"/>
    </row>
    <row r="132" spans="2:10" ht="12.75" customHeight="1" x14ac:dyDescent="0.2">
      <c r="B132" s="304">
        <v>10</v>
      </c>
      <c r="C132" s="296"/>
      <c r="D132" s="304" t="s">
        <v>572</v>
      </c>
      <c r="E132" s="296"/>
      <c r="F132" s="309">
        <v>25</v>
      </c>
      <c r="G132" s="296"/>
      <c r="H132" s="207" t="s">
        <v>189</v>
      </c>
      <c r="I132" s="304" t="s">
        <v>500</v>
      </c>
      <c r="J132" s="296"/>
    </row>
    <row r="133" spans="2:10" ht="12.75" customHeight="1" x14ac:dyDescent="0.2">
      <c r="B133" s="304">
        <v>11</v>
      </c>
      <c r="C133" s="296"/>
      <c r="D133" s="304" t="s">
        <v>573</v>
      </c>
      <c r="E133" s="296"/>
      <c r="F133" s="309">
        <v>10</v>
      </c>
      <c r="G133" s="296"/>
      <c r="H133" s="207" t="s">
        <v>247</v>
      </c>
      <c r="I133" s="304" t="s">
        <v>506</v>
      </c>
      <c r="J133" s="296"/>
    </row>
    <row r="134" spans="2:10" ht="12.75" customHeight="1" x14ac:dyDescent="0.2">
      <c r="B134" s="304">
        <v>12</v>
      </c>
      <c r="C134" s="296"/>
      <c r="D134" s="304" t="s">
        <v>574</v>
      </c>
      <c r="E134" s="296"/>
      <c r="F134" s="309">
        <v>11.52</v>
      </c>
      <c r="G134" s="296"/>
      <c r="H134" s="207" t="s">
        <v>272</v>
      </c>
      <c r="I134" s="304" t="s">
        <v>455</v>
      </c>
      <c r="J134" s="296"/>
    </row>
    <row r="135" spans="2:10" ht="12.75" customHeight="1" x14ac:dyDescent="0.2">
      <c r="B135" s="304">
        <v>13</v>
      </c>
      <c r="C135" s="296"/>
      <c r="D135" s="304" t="s">
        <v>575</v>
      </c>
      <c r="E135" s="296"/>
      <c r="F135" s="309">
        <v>105.47</v>
      </c>
      <c r="G135" s="296"/>
      <c r="H135" s="207" t="s">
        <v>195</v>
      </c>
      <c r="I135" s="304" t="s">
        <v>512</v>
      </c>
      <c r="J135" s="296"/>
    </row>
    <row r="136" spans="2:10" ht="12.75" customHeight="1" x14ac:dyDescent="0.2">
      <c r="B136" s="304">
        <v>14</v>
      </c>
      <c r="C136" s="296"/>
      <c r="D136" s="304" t="s">
        <v>576</v>
      </c>
      <c r="E136" s="296"/>
      <c r="F136" s="309">
        <v>40</v>
      </c>
      <c r="G136" s="296"/>
      <c r="H136" s="207" t="s">
        <v>195</v>
      </c>
      <c r="I136" s="304" t="s">
        <v>512</v>
      </c>
      <c r="J136" s="296"/>
    </row>
    <row r="137" spans="2:10" ht="12.75" customHeight="1" x14ac:dyDescent="0.2">
      <c r="B137" s="304">
        <v>17</v>
      </c>
      <c r="C137" s="296"/>
      <c r="D137" s="304" t="s">
        <v>577</v>
      </c>
      <c r="E137" s="296"/>
      <c r="F137" s="309">
        <v>10</v>
      </c>
      <c r="G137" s="296"/>
      <c r="H137" s="207" t="s">
        <v>196</v>
      </c>
      <c r="I137" s="304" t="s">
        <v>500</v>
      </c>
      <c r="J137" s="296"/>
    </row>
    <row r="138" spans="2:10" ht="12.75" customHeight="1" x14ac:dyDescent="0.2">
      <c r="B138" s="304">
        <v>18</v>
      </c>
      <c r="C138" s="296"/>
      <c r="D138" s="304" t="s">
        <v>578</v>
      </c>
      <c r="E138" s="296"/>
      <c r="F138" s="309">
        <v>80</v>
      </c>
      <c r="G138" s="296"/>
      <c r="H138" s="207" t="s">
        <v>285</v>
      </c>
      <c r="I138" s="304" t="s">
        <v>521</v>
      </c>
      <c r="J138" s="296"/>
    </row>
    <row r="139" spans="2:10" ht="12.75" customHeight="1" x14ac:dyDescent="0.2">
      <c r="B139" s="304">
        <v>19</v>
      </c>
      <c r="C139" s="296"/>
      <c r="D139" s="304" t="s">
        <v>579</v>
      </c>
      <c r="E139" s="296"/>
      <c r="F139" s="309">
        <v>80</v>
      </c>
      <c r="G139" s="296"/>
      <c r="H139" s="207" t="s">
        <v>285</v>
      </c>
      <c r="I139" s="304" t="s">
        <v>523</v>
      </c>
      <c r="J139" s="296"/>
    </row>
    <row r="140" spans="2:10" ht="12.75" customHeight="1" x14ac:dyDescent="0.2">
      <c r="B140" s="304">
        <v>20</v>
      </c>
      <c r="C140" s="296"/>
      <c r="D140" s="304" t="s">
        <v>580</v>
      </c>
      <c r="E140" s="296"/>
      <c r="F140" s="309">
        <v>4.25</v>
      </c>
      <c r="G140" s="296"/>
      <c r="H140" s="207" t="s">
        <v>285</v>
      </c>
      <c r="I140" s="304" t="s">
        <v>455</v>
      </c>
      <c r="J140" s="296"/>
    </row>
    <row r="141" spans="2:10" ht="12.75" customHeight="1" x14ac:dyDescent="0.2">
      <c r="B141" s="304">
        <v>21</v>
      </c>
      <c r="C141" s="296"/>
      <c r="D141" s="304" t="s">
        <v>581</v>
      </c>
      <c r="E141" s="296"/>
      <c r="F141" s="309">
        <v>20</v>
      </c>
      <c r="G141" s="296"/>
      <c r="H141" s="207" t="s">
        <v>285</v>
      </c>
      <c r="I141" s="304" t="s">
        <v>497</v>
      </c>
      <c r="J141" s="296"/>
    </row>
    <row r="142" spans="2:10" ht="12.75" customHeight="1" x14ac:dyDescent="0.2">
      <c r="B142" s="304">
        <v>22</v>
      </c>
      <c r="C142" s="296"/>
      <c r="D142" s="304" t="s">
        <v>578</v>
      </c>
      <c r="E142" s="296"/>
      <c r="F142" s="309">
        <v>75</v>
      </c>
      <c r="G142" s="296"/>
      <c r="H142" s="207" t="s">
        <v>288</v>
      </c>
      <c r="I142" s="304" t="s">
        <v>535</v>
      </c>
      <c r="J142" s="296"/>
    </row>
    <row r="143" spans="2:10" ht="12.75" customHeight="1" x14ac:dyDescent="0.2">
      <c r="B143" s="304">
        <v>23</v>
      </c>
      <c r="C143" s="296"/>
      <c r="D143" s="304" t="s">
        <v>582</v>
      </c>
      <c r="E143" s="296"/>
      <c r="F143" s="309">
        <v>60</v>
      </c>
      <c r="G143" s="296"/>
      <c r="H143" s="207" t="s">
        <v>292</v>
      </c>
      <c r="I143" s="304" t="s">
        <v>537</v>
      </c>
      <c r="J143" s="296"/>
    </row>
    <row r="144" spans="2:10" ht="12.75" customHeight="1" x14ac:dyDescent="0.2">
      <c r="B144" s="304">
        <v>24</v>
      </c>
      <c r="C144" s="296"/>
      <c r="D144" s="304" t="s">
        <v>583</v>
      </c>
      <c r="E144" s="296"/>
      <c r="F144" s="309">
        <v>29.25</v>
      </c>
      <c r="G144" s="296"/>
      <c r="H144" s="207" t="s">
        <v>272</v>
      </c>
      <c r="I144" s="304" t="s">
        <v>539</v>
      </c>
      <c r="J144" s="296"/>
    </row>
    <row r="145" spans="2:10" ht="12.75" customHeight="1" x14ac:dyDescent="0.2">
      <c r="B145" s="304">
        <v>25</v>
      </c>
      <c r="C145" s="296"/>
      <c r="D145" s="304" t="s">
        <v>584</v>
      </c>
      <c r="E145" s="296"/>
      <c r="F145" s="309">
        <v>115</v>
      </c>
      <c r="G145" s="296"/>
      <c r="H145" s="207" t="s">
        <v>292</v>
      </c>
      <c r="I145" s="304" t="s">
        <v>484</v>
      </c>
      <c r="J145" s="296"/>
    </row>
    <row r="146" spans="2:10" ht="12.75" customHeight="1" x14ac:dyDescent="0.2">
      <c r="B146" s="304">
        <v>26</v>
      </c>
      <c r="C146" s="296"/>
      <c r="D146" s="304" t="s">
        <v>585</v>
      </c>
      <c r="E146" s="296"/>
      <c r="F146" s="309">
        <v>23.5</v>
      </c>
      <c r="G146" s="296"/>
      <c r="H146" s="207" t="s">
        <v>292</v>
      </c>
      <c r="I146" s="304" t="s">
        <v>472</v>
      </c>
      <c r="J146" s="296"/>
    </row>
    <row r="147" spans="2:10" ht="12.75" customHeight="1" x14ac:dyDescent="0.2">
      <c r="B147" s="304">
        <v>27</v>
      </c>
      <c r="C147" s="296"/>
      <c r="D147" s="304" t="s">
        <v>586</v>
      </c>
      <c r="E147" s="296"/>
      <c r="F147" s="309">
        <v>45</v>
      </c>
      <c r="G147" s="296"/>
      <c r="H147" s="207" t="s">
        <v>285</v>
      </c>
      <c r="I147" s="304" t="s">
        <v>545</v>
      </c>
      <c r="J147" s="296"/>
    </row>
    <row r="148" spans="2:10" x14ac:dyDescent="0.2">
      <c r="B148" s="307"/>
      <c r="C148" s="296"/>
      <c r="D148" s="307" t="s">
        <v>447</v>
      </c>
      <c r="E148" s="296"/>
      <c r="F148" s="308">
        <v>1090.77</v>
      </c>
      <c r="G148" s="296"/>
      <c r="H148" s="208"/>
      <c r="I148" s="307"/>
      <c r="J148" s="296"/>
    </row>
    <row r="149" spans="2:10" ht="45.6" customHeight="1" x14ac:dyDescent="0.2">
      <c r="B149" s="303" t="s">
        <v>587</v>
      </c>
      <c r="C149" s="301"/>
      <c r="D149" s="301"/>
      <c r="E149" s="301"/>
      <c r="F149" s="301"/>
      <c r="G149" s="301"/>
      <c r="H149" s="301"/>
      <c r="I149" s="301"/>
      <c r="J149" s="301"/>
    </row>
    <row r="150" spans="2:10" ht="12.75" customHeight="1" x14ac:dyDescent="0.2">
      <c r="B150" s="310" t="s">
        <v>181</v>
      </c>
      <c r="C150" s="296"/>
      <c r="D150" s="310" t="s">
        <v>182</v>
      </c>
      <c r="E150" s="296"/>
      <c r="F150" s="310" t="s">
        <v>183</v>
      </c>
      <c r="G150" s="296"/>
      <c r="H150" s="206" t="s">
        <v>184</v>
      </c>
      <c r="I150" s="310" t="s">
        <v>185</v>
      </c>
      <c r="J150" s="296"/>
    </row>
    <row r="151" spans="2:10" ht="12.75" customHeight="1" x14ac:dyDescent="0.2">
      <c r="B151" s="304">
        <v>1</v>
      </c>
      <c r="C151" s="296"/>
      <c r="D151" s="304" t="s">
        <v>588</v>
      </c>
      <c r="E151" s="296"/>
      <c r="F151" s="309">
        <v>7071.57</v>
      </c>
      <c r="G151" s="296"/>
      <c r="H151" s="207" t="s">
        <v>316</v>
      </c>
      <c r="I151" s="304" t="s">
        <v>589</v>
      </c>
      <c r="J151" s="296"/>
    </row>
    <row r="152" spans="2:10" ht="12.75" customHeight="1" x14ac:dyDescent="0.2">
      <c r="B152" s="304">
        <v>2</v>
      </c>
      <c r="C152" s="296"/>
      <c r="D152" s="304" t="s">
        <v>588</v>
      </c>
      <c r="E152" s="296"/>
      <c r="F152" s="309">
        <v>6625.15</v>
      </c>
      <c r="G152" s="296"/>
      <c r="H152" s="207" t="s">
        <v>374</v>
      </c>
      <c r="I152" s="304" t="s">
        <v>589</v>
      </c>
      <c r="J152" s="296"/>
    </row>
    <row r="153" spans="2:10" ht="12.75" customHeight="1" x14ac:dyDescent="0.2">
      <c r="B153" s="304">
        <v>3</v>
      </c>
      <c r="C153" s="296"/>
      <c r="D153" s="304" t="s">
        <v>588</v>
      </c>
      <c r="E153" s="296"/>
      <c r="F153" s="309">
        <v>6102.1</v>
      </c>
      <c r="G153" s="296"/>
      <c r="H153" s="207" t="s">
        <v>288</v>
      </c>
      <c r="I153" s="304" t="s">
        <v>589</v>
      </c>
      <c r="J153" s="296"/>
    </row>
    <row r="154" spans="2:10" x14ac:dyDescent="0.2">
      <c r="B154" s="307"/>
      <c r="C154" s="296"/>
      <c r="D154" s="307" t="s">
        <v>447</v>
      </c>
      <c r="E154" s="296"/>
      <c r="F154" s="308">
        <v>19798.82</v>
      </c>
      <c r="G154" s="296"/>
      <c r="H154" s="208"/>
      <c r="I154" s="307"/>
      <c r="J154" s="296"/>
    </row>
    <row r="155" spans="2:10" ht="45.6" customHeight="1" x14ac:dyDescent="0.2">
      <c r="B155" s="303" t="s">
        <v>590</v>
      </c>
      <c r="C155" s="301"/>
      <c r="D155" s="301"/>
      <c r="E155" s="301"/>
      <c r="F155" s="301"/>
      <c r="G155" s="301"/>
      <c r="H155" s="301"/>
      <c r="I155" s="301"/>
      <c r="J155" s="301"/>
    </row>
    <row r="156" spans="2:10" ht="12.75" customHeight="1" x14ac:dyDescent="0.2">
      <c r="B156" s="310" t="s">
        <v>181</v>
      </c>
      <c r="C156" s="296"/>
      <c r="D156" s="310" t="s">
        <v>182</v>
      </c>
      <c r="E156" s="296"/>
      <c r="F156" s="310" t="s">
        <v>183</v>
      </c>
      <c r="G156" s="296"/>
      <c r="H156" s="206" t="s">
        <v>184</v>
      </c>
      <c r="I156" s="310" t="s">
        <v>185</v>
      </c>
      <c r="J156" s="296"/>
    </row>
    <row r="157" spans="2:10" ht="12.75" customHeight="1" x14ac:dyDescent="0.2">
      <c r="B157" s="304">
        <v>1</v>
      </c>
      <c r="C157" s="296"/>
      <c r="D157" s="304" t="s">
        <v>20</v>
      </c>
      <c r="E157" s="296"/>
      <c r="F157" s="309">
        <v>762.31</v>
      </c>
      <c r="G157" s="296"/>
      <c r="H157" s="207" t="s">
        <v>591</v>
      </c>
      <c r="I157" s="304" t="s">
        <v>592</v>
      </c>
      <c r="J157" s="296"/>
    </row>
    <row r="158" spans="2:10" ht="12.75" customHeight="1" x14ac:dyDescent="0.2">
      <c r="B158" s="304">
        <v>2</v>
      </c>
      <c r="C158" s="296"/>
      <c r="D158" s="304" t="s">
        <v>20</v>
      </c>
      <c r="E158" s="296"/>
      <c r="F158" s="309">
        <v>774.14</v>
      </c>
      <c r="G158" s="296"/>
      <c r="H158" s="207" t="s">
        <v>312</v>
      </c>
      <c r="I158" s="304" t="s">
        <v>592</v>
      </c>
      <c r="J158" s="296"/>
    </row>
    <row r="159" spans="2:10" ht="12.75" customHeight="1" x14ac:dyDescent="0.2">
      <c r="B159" s="304">
        <v>3</v>
      </c>
      <c r="C159" s="296"/>
      <c r="D159" s="304" t="s">
        <v>20</v>
      </c>
      <c r="E159" s="296"/>
      <c r="F159" s="309">
        <v>762.04</v>
      </c>
      <c r="G159" s="296"/>
      <c r="H159" s="207" t="s">
        <v>254</v>
      </c>
      <c r="I159" s="304" t="s">
        <v>592</v>
      </c>
      <c r="J159" s="296"/>
    </row>
    <row r="160" spans="2:10" x14ac:dyDescent="0.2">
      <c r="B160" s="307"/>
      <c r="C160" s="296"/>
      <c r="D160" s="307" t="s">
        <v>447</v>
      </c>
      <c r="E160" s="296"/>
      <c r="F160" s="308">
        <v>2298.4899999999998</v>
      </c>
      <c r="G160" s="296"/>
      <c r="H160" s="208"/>
      <c r="I160" s="307"/>
      <c r="J160" s="296"/>
    </row>
    <row r="161" spans="2:10" ht="45.6" customHeight="1" x14ac:dyDescent="0.2">
      <c r="B161" s="303" t="s">
        <v>593</v>
      </c>
      <c r="C161" s="301"/>
      <c r="D161" s="301"/>
      <c r="E161" s="301"/>
      <c r="F161" s="301"/>
      <c r="G161" s="301"/>
      <c r="H161" s="301"/>
      <c r="I161" s="301"/>
      <c r="J161" s="301"/>
    </row>
    <row r="162" spans="2:10" ht="12.75" customHeight="1" x14ac:dyDescent="0.2">
      <c r="B162" s="310" t="s">
        <v>181</v>
      </c>
      <c r="C162" s="296"/>
      <c r="D162" s="310" t="s">
        <v>182</v>
      </c>
      <c r="E162" s="296"/>
      <c r="F162" s="310" t="s">
        <v>183</v>
      </c>
      <c r="G162" s="296"/>
      <c r="H162" s="206" t="s">
        <v>184</v>
      </c>
      <c r="I162" s="310" t="s">
        <v>185</v>
      </c>
      <c r="J162" s="296"/>
    </row>
    <row r="163" spans="2:10" ht="12.75" customHeight="1" x14ac:dyDescent="0.2">
      <c r="B163" s="304">
        <v>1</v>
      </c>
      <c r="C163" s="296"/>
      <c r="D163" s="304" t="s">
        <v>21</v>
      </c>
      <c r="E163" s="296"/>
      <c r="F163" s="309">
        <v>367.42</v>
      </c>
      <c r="G163" s="296"/>
      <c r="H163" s="207" t="s">
        <v>591</v>
      </c>
      <c r="I163" s="304" t="s">
        <v>594</v>
      </c>
      <c r="J163" s="296"/>
    </row>
    <row r="164" spans="2:10" ht="12.75" customHeight="1" x14ac:dyDescent="0.2">
      <c r="B164" s="304">
        <v>2</v>
      </c>
      <c r="C164" s="296"/>
      <c r="D164" s="304" t="s">
        <v>21</v>
      </c>
      <c r="E164" s="296"/>
      <c r="F164" s="309">
        <v>204.12</v>
      </c>
      <c r="G164" s="296"/>
      <c r="H164" s="207" t="s">
        <v>254</v>
      </c>
      <c r="I164" s="304" t="s">
        <v>594</v>
      </c>
      <c r="J164" s="296"/>
    </row>
    <row r="165" spans="2:10" ht="12.75" customHeight="1" x14ac:dyDescent="0.2">
      <c r="B165" s="304">
        <v>3</v>
      </c>
      <c r="C165" s="296"/>
      <c r="D165" s="304" t="s">
        <v>21</v>
      </c>
      <c r="E165" s="296"/>
      <c r="F165" s="309">
        <v>326.58999999999997</v>
      </c>
      <c r="G165" s="296"/>
      <c r="H165" s="207" t="s">
        <v>288</v>
      </c>
      <c r="I165" s="304" t="s">
        <v>594</v>
      </c>
      <c r="J165" s="296"/>
    </row>
    <row r="166" spans="2:10" x14ac:dyDescent="0.2">
      <c r="B166" s="307"/>
      <c r="C166" s="296"/>
      <c r="D166" s="307" t="s">
        <v>447</v>
      </c>
      <c r="E166" s="296"/>
      <c r="F166" s="308">
        <v>898.12999999999988</v>
      </c>
      <c r="G166" s="296"/>
      <c r="H166" s="208"/>
      <c r="I166" s="307"/>
      <c r="J166" s="296"/>
    </row>
    <row r="167" spans="2:10" ht="45.6" customHeight="1" x14ac:dyDescent="0.2">
      <c r="B167" s="303" t="s">
        <v>595</v>
      </c>
      <c r="C167" s="301"/>
      <c r="D167" s="301"/>
      <c r="E167" s="301"/>
      <c r="F167" s="301"/>
      <c r="G167" s="301"/>
      <c r="H167" s="301"/>
      <c r="I167" s="301"/>
      <c r="J167" s="301"/>
    </row>
    <row r="168" spans="2:10" ht="12.75" customHeight="1" x14ac:dyDescent="0.2">
      <c r="B168" s="310" t="s">
        <v>181</v>
      </c>
      <c r="C168" s="296"/>
      <c r="D168" s="310" t="s">
        <v>182</v>
      </c>
      <c r="E168" s="296"/>
      <c r="F168" s="310" t="s">
        <v>183</v>
      </c>
      <c r="G168" s="296"/>
      <c r="H168" s="206" t="s">
        <v>184</v>
      </c>
      <c r="I168" s="310" t="s">
        <v>185</v>
      </c>
      <c r="J168" s="296"/>
    </row>
    <row r="169" spans="2:10" ht="12.75" customHeight="1" x14ac:dyDescent="0.2">
      <c r="B169" s="304">
        <v>1</v>
      </c>
      <c r="C169" s="296"/>
      <c r="D169" s="304" t="s">
        <v>596</v>
      </c>
      <c r="E169" s="296"/>
      <c r="F169" s="309">
        <v>12539.72</v>
      </c>
      <c r="G169" s="296"/>
      <c r="H169" s="207" t="s">
        <v>597</v>
      </c>
      <c r="I169" s="304" t="s">
        <v>598</v>
      </c>
      <c r="J169" s="296"/>
    </row>
    <row r="170" spans="2:10" ht="12.75" customHeight="1" x14ac:dyDescent="0.2">
      <c r="B170" s="304">
        <v>2</v>
      </c>
      <c r="C170" s="296"/>
      <c r="D170" s="304" t="s">
        <v>596</v>
      </c>
      <c r="E170" s="296"/>
      <c r="F170" s="309">
        <v>16000.82</v>
      </c>
      <c r="G170" s="296"/>
      <c r="H170" s="207" t="s">
        <v>272</v>
      </c>
      <c r="I170" s="304" t="s">
        <v>598</v>
      </c>
      <c r="J170" s="296"/>
    </row>
    <row r="171" spans="2:10" ht="12.75" customHeight="1" x14ac:dyDescent="0.2">
      <c r="B171" s="304">
        <v>3</v>
      </c>
      <c r="C171" s="296"/>
      <c r="D171" s="304" t="s">
        <v>596</v>
      </c>
      <c r="E171" s="296"/>
      <c r="F171" s="309">
        <v>12365.11</v>
      </c>
      <c r="G171" s="296"/>
      <c r="H171" s="207" t="s">
        <v>280</v>
      </c>
      <c r="I171" s="304" t="s">
        <v>598</v>
      </c>
      <c r="J171" s="296"/>
    </row>
    <row r="172" spans="2:10" x14ac:dyDescent="0.2">
      <c r="B172" s="307"/>
      <c r="C172" s="296"/>
      <c r="D172" s="307" t="s">
        <v>447</v>
      </c>
      <c r="E172" s="296"/>
      <c r="F172" s="308">
        <v>40905.65</v>
      </c>
      <c r="G172" s="296"/>
      <c r="H172" s="208"/>
      <c r="I172" s="307"/>
      <c r="J172" s="296"/>
    </row>
    <row r="173" spans="2:10" ht="45.6" customHeight="1" x14ac:dyDescent="0.2">
      <c r="B173" s="303" t="s">
        <v>599</v>
      </c>
      <c r="C173" s="301"/>
      <c r="D173" s="301"/>
      <c r="E173" s="301"/>
      <c r="F173" s="301"/>
      <c r="G173" s="301"/>
      <c r="H173" s="301"/>
      <c r="I173" s="301"/>
      <c r="J173" s="301"/>
    </row>
    <row r="174" spans="2:10" ht="12.75" customHeight="1" x14ac:dyDescent="0.2">
      <c r="B174" s="310" t="s">
        <v>181</v>
      </c>
      <c r="C174" s="296"/>
      <c r="D174" s="310" t="s">
        <v>182</v>
      </c>
      <c r="E174" s="296"/>
      <c r="F174" s="310" t="s">
        <v>183</v>
      </c>
      <c r="G174" s="296"/>
      <c r="H174" s="206" t="s">
        <v>184</v>
      </c>
      <c r="I174" s="310" t="s">
        <v>185</v>
      </c>
      <c r="J174" s="296"/>
    </row>
    <row r="175" spans="2:10" ht="12.75" customHeight="1" x14ac:dyDescent="0.2">
      <c r="B175" s="304">
        <v>1</v>
      </c>
      <c r="C175" s="296"/>
      <c r="D175" s="304" t="s">
        <v>600</v>
      </c>
      <c r="E175" s="296"/>
      <c r="F175" s="309">
        <v>2687.81</v>
      </c>
      <c r="G175" s="296"/>
      <c r="H175" s="207" t="s">
        <v>354</v>
      </c>
      <c r="I175" s="304" t="s">
        <v>358</v>
      </c>
      <c r="J175" s="296"/>
    </row>
    <row r="176" spans="2:10" ht="12.75" customHeight="1" x14ac:dyDescent="0.2">
      <c r="B176" s="304">
        <v>2</v>
      </c>
      <c r="C176" s="296"/>
      <c r="D176" s="304" t="s">
        <v>600</v>
      </c>
      <c r="E176" s="296"/>
      <c r="F176" s="309">
        <v>2099.37</v>
      </c>
      <c r="G176" s="296"/>
      <c r="H176" s="207" t="s">
        <v>356</v>
      </c>
      <c r="I176" s="304" t="s">
        <v>358</v>
      </c>
      <c r="J176" s="296"/>
    </row>
    <row r="177" spans="2:10" ht="12.75" customHeight="1" x14ac:dyDescent="0.2">
      <c r="B177" s="304">
        <v>3</v>
      </c>
      <c r="C177" s="296"/>
      <c r="D177" s="304" t="s">
        <v>600</v>
      </c>
      <c r="E177" s="296"/>
      <c r="F177" s="309">
        <v>2471.13</v>
      </c>
      <c r="G177" s="296"/>
      <c r="H177" s="207" t="s">
        <v>280</v>
      </c>
      <c r="I177" s="304" t="s">
        <v>358</v>
      </c>
      <c r="J177" s="296"/>
    </row>
    <row r="178" spans="2:10" x14ac:dyDescent="0.2">
      <c r="B178" s="307"/>
      <c r="C178" s="296"/>
      <c r="D178" s="307" t="s">
        <v>447</v>
      </c>
      <c r="E178" s="296"/>
      <c r="F178" s="308">
        <v>7258.31</v>
      </c>
      <c r="G178" s="296"/>
      <c r="H178" s="208"/>
      <c r="I178" s="307"/>
      <c r="J178" s="296"/>
    </row>
    <row r="179" spans="2:10" ht="45.6" customHeight="1" x14ac:dyDescent="0.2">
      <c r="B179" s="303" t="s">
        <v>601</v>
      </c>
      <c r="C179" s="301"/>
      <c r="D179" s="301"/>
      <c r="E179" s="301"/>
      <c r="F179" s="301"/>
      <c r="G179" s="301"/>
      <c r="H179" s="301"/>
      <c r="I179" s="301"/>
      <c r="J179" s="301"/>
    </row>
    <row r="180" spans="2:10" ht="12.75" customHeight="1" x14ac:dyDescent="0.2">
      <c r="B180" s="310" t="s">
        <v>181</v>
      </c>
      <c r="C180" s="296"/>
      <c r="D180" s="310" t="s">
        <v>182</v>
      </c>
      <c r="E180" s="296"/>
      <c r="F180" s="310" t="s">
        <v>183</v>
      </c>
      <c r="G180" s="296"/>
      <c r="H180" s="206" t="s">
        <v>184</v>
      </c>
      <c r="I180" s="310" t="s">
        <v>185</v>
      </c>
      <c r="J180" s="296"/>
    </row>
    <row r="181" spans="2:10" ht="12.75" customHeight="1" x14ac:dyDescent="0.2">
      <c r="B181" s="304">
        <v>1</v>
      </c>
      <c r="C181" s="296"/>
      <c r="D181" s="304" t="s">
        <v>602</v>
      </c>
      <c r="E181" s="296"/>
      <c r="F181" s="309">
        <v>130</v>
      </c>
      <c r="G181" s="296"/>
      <c r="H181" s="207" t="s">
        <v>356</v>
      </c>
      <c r="I181" s="304" t="s">
        <v>603</v>
      </c>
      <c r="J181" s="296"/>
    </row>
    <row r="182" spans="2:10" ht="12.75" customHeight="1" x14ac:dyDescent="0.2">
      <c r="B182" s="304">
        <v>2</v>
      </c>
      <c r="C182" s="296"/>
      <c r="D182" s="304" t="s">
        <v>602</v>
      </c>
      <c r="E182" s="296"/>
      <c r="F182" s="309">
        <v>130</v>
      </c>
      <c r="G182" s="296"/>
      <c r="H182" s="207" t="s">
        <v>385</v>
      </c>
      <c r="I182" s="304" t="s">
        <v>603</v>
      </c>
      <c r="J182" s="296"/>
    </row>
    <row r="183" spans="2:10" x14ac:dyDescent="0.2">
      <c r="B183" s="307"/>
      <c r="C183" s="296"/>
      <c r="D183" s="307" t="s">
        <v>447</v>
      </c>
      <c r="E183" s="296"/>
      <c r="F183" s="308">
        <v>260</v>
      </c>
      <c r="G183" s="296"/>
      <c r="H183" s="208"/>
      <c r="I183" s="307"/>
      <c r="J183" s="296"/>
    </row>
    <row r="184" spans="2:10" ht="45.6" customHeight="1" x14ac:dyDescent="0.2">
      <c r="B184" s="303" t="s">
        <v>604</v>
      </c>
      <c r="C184" s="301"/>
      <c r="D184" s="301"/>
      <c r="E184" s="301"/>
      <c r="F184" s="301"/>
      <c r="G184" s="301"/>
      <c r="H184" s="301"/>
      <c r="I184" s="301"/>
      <c r="J184" s="301"/>
    </row>
    <row r="185" spans="2:10" ht="12.75" customHeight="1" x14ac:dyDescent="0.2">
      <c r="B185" s="310" t="s">
        <v>181</v>
      </c>
      <c r="C185" s="296"/>
      <c r="D185" s="310" t="s">
        <v>182</v>
      </c>
      <c r="E185" s="296"/>
      <c r="F185" s="310" t="s">
        <v>183</v>
      </c>
      <c r="G185" s="296"/>
      <c r="H185" s="206" t="s">
        <v>184</v>
      </c>
      <c r="I185" s="310" t="s">
        <v>185</v>
      </c>
      <c r="J185" s="296"/>
    </row>
    <row r="186" spans="2:10" ht="12.75" customHeight="1" x14ac:dyDescent="0.2">
      <c r="B186" s="304">
        <v>1</v>
      </c>
      <c r="C186" s="296"/>
      <c r="D186" s="304" t="s">
        <v>605</v>
      </c>
      <c r="E186" s="296"/>
      <c r="F186" s="309">
        <v>800</v>
      </c>
      <c r="G186" s="296"/>
      <c r="H186" s="207" t="s">
        <v>189</v>
      </c>
      <c r="I186" s="304" t="s">
        <v>358</v>
      </c>
      <c r="J186" s="296"/>
    </row>
    <row r="187" spans="2:10" x14ac:dyDescent="0.2">
      <c r="B187" s="307"/>
      <c r="C187" s="296"/>
      <c r="D187" s="307" t="s">
        <v>447</v>
      </c>
      <c r="E187" s="296"/>
      <c r="F187" s="308">
        <v>800</v>
      </c>
      <c r="G187" s="296"/>
      <c r="H187" s="208"/>
      <c r="I187" s="307"/>
      <c r="J187" s="296"/>
    </row>
    <row r="188" spans="2:10" ht="45.6" customHeight="1" x14ac:dyDescent="0.2">
      <c r="B188" s="303" t="s">
        <v>606</v>
      </c>
      <c r="C188" s="301"/>
      <c r="D188" s="301"/>
      <c r="E188" s="301"/>
      <c r="F188" s="301"/>
      <c r="G188" s="301"/>
      <c r="H188" s="301"/>
      <c r="I188" s="301"/>
      <c r="J188" s="301"/>
    </row>
    <row r="189" spans="2:10" ht="12.75" customHeight="1" x14ac:dyDescent="0.2">
      <c r="B189" s="310" t="s">
        <v>181</v>
      </c>
      <c r="C189" s="296"/>
      <c r="D189" s="310" t="s">
        <v>182</v>
      </c>
      <c r="E189" s="296"/>
      <c r="F189" s="310" t="s">
        <v>183</v>
      </c>
      <c r="G189" s="296"/>
      <c r="H189" s="206" t="s">
        <v>184</v>
      </c>
      <c r="I189" s="310" t="s">
        <v>185</v>
      </c>
      <c r="J189" s="296"/>
    </row>
    <row r="190" spans="2:10" ht="12.75" customHeight="1" x14ac:dyDescent="0.2">
      <c r="B190" s="304">
        <v>1</v>
      </c>
      <c r="C190" s="296"/>
      <c r="D190" s="304" t="s">
        <v>607</v>
      </c>
      <c r="E190" s="296"/>
      <c r="F190" s="309">
        <v>2376.3000000000002</v>
      </c>
      <c r="G190" s="296"/>
      <c r="H190" s="207" t="s">
        <v>187</v>
      </c>
      <c r="I190" s="304" t="s">
        <v>608</v>
      </c>
      <c r="J190" s="296"/>
    </row>
    <row r="191" spans="2:10" ht="12.75" customHeight="1" x14ac:dyDescent="0.2">
      <c r="B191" s="304">
        <v>2</v>
      </c>
      <c r="C191" s="296"/>
      <c r="D191" s="304" t="s">
        <v>609</v>
      </c>
      <c r="E191" s="296"/>
      <c r="F191" s="309">
        <v>257.25</v>
      </c>
      <c r="G191" s="296"/>
      <c r="H191" s="207" t="s">
        <v>189</v>
      </c>
      <c r="I191" s="304" t="s">
        <v>610</v>
      </c>
      <c r="J191" s="296"/>
    </row>
    <row r="192" spans="2:10" ht="12.75" customHeight="1" x14ac:dyDescent="0.2">
      <c r="B192" s="304">
        <v>3</v>
      </c>
      <c r="C192" s="296"/>
      <c r="D192" s="304" t="s">
        <v>611</v>
      </c>
      <c r="E192" s="296"/>
      <c r="F192" s="309">
        <v>1500</v>
      </c>
      <c r="G192" s="296"/>
      <c r="H192" s="207" t="s">
        <v>206</v>
      </c>
      <c r="I192" s="304" t="s">
        <v>612</v>
      </c>
      <c r="J192" s="296"/>
    </row>
    <row r="193" spans="2:10" ht="12.75" customHeight="1" x14ac:dyDescent="0.2">
      <c r="B193" s="304">
        <v>4</v>
      </c>
      <c r="C193" s="296"/>
      <c r="D193" s="304" t="s">
        <v>613</v>
      </c>
      <c r="E193" s="296"/>
      <c r="F193" s="309">
        <v>177</v>
      </c>
      <c r="G193" s="296"/>
      <c r="H193" s="207" t="s">
        <v>206</v>
      </c>
      <c r="I193" s="304" t="s">
        <v>614</v>
      </c>
      <c r="J193" s="296"/>
    </row>
    <row r="194" spans="2:10" ht="12.75" customHeight="1" x14ac:dyDescent="0.2">
      <c r="B194" s="304">
        <v>5</v>
      </c>
      <c r="C194" s="296"/>
      <c r="D194" s="304" t="s">
        <v>615</v>
      </c>
      <c r="E194" s="296"/>
      <c r="F194" s="309">
        <v>3071</v>
      </c>
      <c r="G194" s="296"/>
      <c r="H194" s="207" t="s">
        <v>211</v>
      </c>
      <c r="I194" s="304" t="s">
        <v>616</v>
      </c>
      <c r="J194" s="296"/>
    </row>
    <row r="195" spans="2:10" ht="12.75" customHeight="1" x14ac:dyDescent="0.2">
      <c r="B195" s="304">
        <v>6</v>
      </c>
      <c r="C195" s="296"/>
      <c r="D195" s="304" t="s">
        <v>617</v>
      </c>
      <c r="E195" s="296"/>
      <c r="F195" s="309">
        <v>60</v>
      </c>
      <c r="G195" s="296"/>
      <c r="H195" s="207" t="s">
        <v>201</v>
      </c>
      <c r="I195" s="304" t="s">
        <v>474</v>
      </c>
      <c r="J195" s="296"/>
    </row>
    <row r="196" spans="2:10" ht="12.75" customHeight="1" x14ac:dyDescent="0.2">
      <c r="B196" s="304">
        <v>7</v>
      </c>
      <c r="C196" s="296"/>
      <c r="D196" s="304" t="s">
        <v>617</v>
      </c>
      <c r="E196" s="296"/>
      <c r="F196" s="309">
        <v>60</v>
      </c>
      <c r="G196" s="296"/>
      <c r="H196" s="207" t="s">
        <v>206</v>
      </c>
      <c r="I196" s="304" t="s">
        <v>477</v>
      </c>
      <c r="J196" s="296"/>
    </row>
    <row r="197" spans="2:10" ht="12.75" customHeight="1" x14ac:dyDescent="0.2">
      <c r="B197" s="304">
        <v>8</v>
      </c>
      <c r="C197" s="296"/>
      <c r="D197" s="304" t="s">
        <v>609</v>
      </c>
      <c r="E197" s="296"/>
      <c r="F197" s="309">
        <v>436.63</v>
      </c>
      <c r="G197" s="296"/>
      <c r="H197" s="207" t="s">
        <v>189</v>
      </c>
      <c r="I197" s="304" t="s">
        <v>610</v>
      </c>
      <c r="J197" s="296"/>
    </row>
    <row r="198" spans="2:10" ht="12.75" customHeight="1" x14ac:dyDescent="0.2">
      <c r="B198" s="304">
        <v>9</v>
      </c>
      <c r="C198" s="296"/>
      <c r="D198" s="304" t="s">
        <v>618</v>
      </c>
      <c r="E198" s="296"/>
      <c r="F198" s="309">
        <v>1500</v>
      </c>
      <c r="G198" s="296"/>
      <c r="H198" s="207" t="s">
        <v>282</v>
      </c>
      <c r="I198" s="304" t="s">
        <v>612</v>
      </c>
      <c r="J198" s="296"/>
    </row>
    <row r="199" spans="2:10" ht="12.75" customHeight="1" x14ac:dyDescent="0.2">
      <c r="B199" s="304">
        <v>10</v>
      </c>
      <c r="C199" s="296"/>
      <c r="D199" s="304" t="s">
        <v>613</v>
      </c>
      <c r="E199" s="296"/>
      <c r="F199" s="309">
        <v>177</v>
      </c>
      <c r="G199" s="296"/>
      <c r="H199" s="207" t="s">
        <v>280</v>
      </c>
      <c r="I199" s="304" t="s">
        <v>614</v>
      </c>
      <c r="J199" s="296"/>
    </row>
    <row r="200" spans="2:10" ht="12.75" customHeight="1" x14ac:dyDescent="0.2">
      <c r="B200" s="304">
        <v>11</v>
      </c>
      <c r="C200" s="296"/>
      <c r="D200" s="304" t="s">
        <v>619</v>
      </c>
      <c r="E200" s="296"/>
      <c r="F200" s="309">
        <v>100</v>
      </c>
      <c r="G200" s="296"/>
      <c r="H200" s="207" t="s">
        <v>385</v>
      </c>
      <c r="I200" s="304" t="s">
        <v>620</v>
      </c>
      <c r="J200" s="296"/>
    </row>
    <row r="201" spans="2:10" ht="12.75" customHeight="1" x14ac:dyDescent="0.2">
      <c r="B201" s="304">
        <v>12</v>
      </c>
      <c r="C201" s="296"/>
      <c r="D201" s="304" t="s">
        <v>607</v>
      </c>
      <c r="E201" s="296"/>
      <c r="F201" s="309">
        <v>414.93</v>
      </c>
      <c r="G201" s="296"/>
      <c r="H201" s="207" t="s">
        <v>196</v>
      </c>
      <c r="I201" s="304" t="s">
        <v>608</v>
      </c>
      <c r="J201" s="296"/>
    </row>
    <row r="202" spans="2:10" ht="12.75" customHeight="1" x14ac:dyDescent="0.2">
      <c r="B202" s="304">
        <v>13</v>
      </c>
      <c r="C202" s="296"/>
      <c r="D202" s="304" t="s">
        <v>607</v>
      </c>
      <c r="E202" s="296"/>
      <c r="F202" s="309">
        <v>11.7</v>
      </c>
      <c r="G202" s="296"/>
      <c r="H202" s="207" t="s">
        <v>196</v>
      </c>
      <c r="I202" s="304" t="s">
        <v>608</v>
      </c>
      <c r="J202" s="296"/>
    </row>
    <row r="203" spans="2:10" ht="12.75" customHeight="1" x14ac:dyDescent="0.2">
      <c r="B203" s="304">
        <v>14</v>
      </c>
      <c r="C203" s="296"/>
      <c r="D203" s="304" t="s">
        <v>618</v>
      </c>
      <c r="E203" s="296"/>
      <c r="F203" s="309">
        <v>1500</v>
      </c>
      <c r="G203" s="296"/>
      <c r="H203" s="207" t="s">
        <v>282</v>
      </c>
      <c r="I203" s="304" t="s">
        <v>612</v>
      </c>
      <c r="J203" s="296"/>
    </row>
    <row r="204" spans="2:10" x14ac:dyDescent="0.2">
      <c r="B204" s="307"/>
      <c r="C204" s="296"/>
      <c r="D204" s="307" t="s">
        <v>447</v>
      </c>
      <c r="E204" s="296"/>
      <c r="F204" s="308">
        <v>11641.810000000001</v>
      </c>
      <c r="G204" s="296"/>
      <c r="H204" s="208"/>
      <c r="I204" s="307"/>
      <c r="J204" s="296"/>
    </row>
    <row r="205" spans="2:10" ht="45.6" customHeight="1" x14ac:dyDescent="0.2">
      <c r="B205" s="303" t="s">
        <v>621</v>
      </c>
      <c r="C205" s="301"/>
      <c r="D205" s="301"/>
      <c r="E205" s="301"/>
      <c r="F205" s="301"/>
      <c r="G205" s="301"/>
      <c r="H205" s="301"/>
      <c r="I205" s="301"/>
      <c r="J205" s="301"/>
    </row>
    <row r="206" spans="2:10" ht="12.75" customHeight="1" x14ac:dyDescent="0.2">
      <c r="B206" s="310" t="s">
        <v>181</v>
      </c>
      <c r="C206" s="296"/>
      <c r="D206" s="310" t="s">
        <v>182</v>
      </c>
      <c r="E206" s="296"/>
      <c r="F206" s="310" t="s">
        <v>183</v>
      </c>
      <c r="G206" s="296"/>
      <c r="H206" s="206" t="s">
        <v>184</v>
      </c>
      <c r="I206" s="310" t="s">
        <v>185</v>
      </c>
      <c r="J206" s="296"/>
    </row>
    <row r="207" spans="2:10" ht="12.75" customHeight="1" x14ac:dyDescent="0.2">
      <c r="B207" s="304">
        <v>1</v>
      </c>
      <c r="C207" s="296"/>
      <c r="D207" s="304" t="s">
        <v>118</v>
      </c>
      <c r="E207" s="296"/>
      <c r="F207" s="309">
        <v>740</v>
      </c>
      <c r="G207" s="296"/>
      <c r="H207" s="207" t="s">
        <v>211</v>
      </c>
      <c r="I207" s="304" t="s">
        <v>616</v>
      </c>
      <c r="J207" s="296"/>
    </row>
    <row r="208" spans="2:10" x14ac:dyDescent="0.2">
      <c r="B208" s="307"/>
      <c r="C208" s="296"/>
      <c r="D208" s="307" t="s">
        <v>447</v>
      </c>
      <c r="E208" s="296"/>
      <c r="F208" s="308">
        <v>740</v>
      </c>
      <c r="G208" s="296"/>
      <c r="H208" s="208"/>
      <c r="I208" s="307"/>
      <c r="J208" s="296"/>
    </row>
    <row r="209" spans="2:10" ht="45.6" customHeight="1" x14ac:dyDescent="0.2">
      <c r="B209" s="303" t="s">
        <v>622</v>
      </c>
      <c r="C209" s="301"/>
      <c r="D209" s="301"/>
      <c r="E209" s="301"/>
      <c r="F209" s="301"/>
      <c r="G209" s="301"/>
      <c r="H209" s="301"/>
      <c r="I209" s="301"/>
      <c r="J209" s="301"/>
    </row>
    <row r="210" spans="2:10" ht="12.75" customHeight="1" x14ac:dyDescent="0.2">
      <c r="B210" s="310" t="s">
        <v>181</v>
      </c>
      <c r="C210" s="296"/>
      <c r="D210" s="310" t="s">
        <v>182</v>
      </c>
      <c r="E210" s="296"/>
      <c r="F210" s="310" t="s">
        <v>183</v>
      </c>
      <c r="G210" s="296"/>
      <c r="H210" s="206" t="s">
        <v>184</v>
      </c>
      <c r="I210" s="310" t="s">
        <v>185</v>
      </c>
      <c r="J210" s="296"/>
    </row>
    <row r="211" spans="2:10" ht="12.75" customHeight="1" x14ac:dyDescent="0.2">
      <c r="B211" s="304">
        <v>1</v>
      </c>
      <c r="C211" s="296"/>
      <c r="D211" s="304" t="s">
        <v>623</v>
      </c>
      <c r="E211" s="296"/>
      <c r="F211" s="309">
        <v>329.95</v>
      </c>
      <c r="G211" s="296"/>
      <c r="H211" s="207" t="s">
        <v>196</v>
      </c>
      <c r="I211" s="304" t="s">
        <v>624</v>
      </c>
      <c r="J211" s="296"/>
    </row>
    <row r="212" spans="2:10" ht="12.75" customHeight="1" x14ac:dyDescent="0.2">
      <c r="B212" s="304">
        <v>2</v>
      </c>
      <c r="C212" s="296"/>
      <c r="D212" s="304" t="s">
        <v>625</v>
      </c>
      <c r="E212" s="296"/>
      <c r="F212" s="309">
        <v>230</v>
      </c>
      <c r="G212" s="296"/>
      <c r="H212" s="207" t="s">
        <v>356</v>
      </c>
      <c r="I212" s="304" t="s">
        <v>626</v>
      </c>
      <c r="J212" s="296"/>
    </row>
    <row r="213" spans="2:10" ht="12.75" customHeight="1" x14ac:dyDescent="0.2">
      <c r="B213" s="304">
        <v>3</v>
      </c>
      <c r="C213" s="296"/>
      <c r="D213" s="304" t="s">
        <v>627</v>
      </c>
      <c r="E213" s="296"/>
      <c r="F213" s="309">
        <v>240</v>
      </c>
      <c r="G213" s="296"/>
      <c r="H213" s="207" t="s">
        <v>292</v>
      </c>
      <c r="I213" s="304" t="s">
        <v>628</v>
      </c>
      <c r="J213" s="296"/>
    </row>
    <row r="214" spans="2:10" ht="12.75" customHeight="1" x14ac:dyDescent="0.2">
      <c r="B214" s="304">
        <v>4</v>
      </c>
      <c r="C214" s="296"/>
      <c r="D214" s="304" t="s">
        <v>629</v>
      </c>
      <c r="E214" s="296"/>
      <c r="F214" s="309">
        <v>2975</v>
      </c>
      <c r="G214" s="296"/>
      <c r="H214" s="207" t="s">
        <v>630</v>
      </c>
      <c r="I214" s="304" t="s">
        <v>631</v>
      </c>
      <c r="J214" s="296"/>
    </row>
    <row r="215" spans="2:10" ht="12.75" customHeight="1" x14ac:dyDescent="0.2">
      <c r="B215" s="304">
        <v>5</v>
      </c>
      <c r="C215" s="296"/>
      <c r="D215" s="304" t="s">
        <v>625</v>
      </c>
      <c r="E215" s="296"/>
      <c r="F215" s="309">
        <v>230</v>
      </c>
      <c r="G215" s="296"/>
      <c r="H215" s="207" t="s">
        <v>196</v>
      </c>
      <c r="I215" s="304" t="s">
        <v>626</v>
      </c>
      <c r="J215" s="296"/>
    </row>
    <row r="216" spans="2:10" ht="12.75" customHeight="1" x14ac:dyDescent="0.2">
      <c r="B216" s="304">
        <v>6</v>
      </c>
      <c r="C216" s="296"/>
      <c r="D216" s="304" t="s">
        <v>632</v>
      </c>
      <c r="E216" s="296"/>
      <c r="F216" s="309">
        <v>2918</v>
      </c>
      <c r="G216" s="296"/>
      <c r="H216" s="207" t="s">
        <v>294</v>
      </c>
      <c r="I216" s="304" t="s">
        <v>633</v>
      </c>
      <c r="J216" s="296"/>
    </row>
    <row r="217" spans="2:10" ht="12.75" customHeight="1" x14ac:dyDescent="0.2">
      <c r="B217" s="304">
        <v>7</v>
      </c>
      <c r="C217" s="296"/>
      <c r="D217" s="304" t="s">
        <v>634</v>
      </c>
      <c r="E217" s="296"/>
      <c r="F217" s="309">
        <v>5757.07</v>
      </c>
      <c r="G217" s="296"/>
      <c r="H217" s="207" t="s">
        <v>196</v>
      </c>
      <c r="I217" s="304" t="s">
        <v>635</v>
      </c>
      <c r="J217" s="296"/>
    </row>
    <row r="218" spans="2:10" ht="12.75" customHeight="1" x14ac:dyDescent="0.2">
      <c r="B218" s="304">
        <v>8</v>
      </c>
      <c r="C218" s="296"/>
      <c r="D218" s="304" t="s">
        <v>629</v>
      </c>
      <c r="E218" s="296"/>
      <c r="F218" s="309">
        <v>590.4</v>
      </c>
      <c r="G218" s="296"/>
      <c r="H218" s="207" t="s">
        <v>292</v>
      </c>
      <c r="I218" s="304" t="s">
        <v>636</v>
      </c>
      <c r="J218" s="296"/>
    </row>
    <row r="219" spans="2:10" ht="12.75" customHeight="1" x14ac:dyDescent="0.2">
      <c r="B219" s="304">
        <v>9</v>
      </c>
      <c r="C219" s="296"/>
      <c r="D219" s="304" t="s">
        <v>632</v>
      </c>
      <c r="E219" s="296"/>
      <c r="F219" s="309">
        <v>492.34</v>
      </c>
      <c r="G219" s="296"/>
      <c r="H219" s="207" t="s">
        <v>294</v>
      </c>
      <c r="I219" s="304" t="s">
        <v>637</v>
      </c>
      <c r="J219" s="296"/>
    </row>
    <row r="220" spans="2:10" ht="12.75" customHeight="1" x14ac:dyDescent="0.2">
      <c r="B220" s="304">
        <v>10</v>
      </c>
      <c r="C220" s="296"/>
      <c r="D220" s="304" t="s">
        <v>638</v>
      </c>
      <c r="E220" s="296"/>
      <c r="F220" s="309">
        <v>275</v>
      </c>
      <c r="G220" s="296"/>
      <c r="H220" s="207" t="s">
        <v>292</v>
      </c>
      <c r="I220" s="304" t="s">
        <v>631</v>
      </c>
      <c r="J220" s="296"/>
    </row>
    <row r="221" spans="2:10" ht="12.75" customHeight="1" x14ac:dyDescent="0.2">
      <c r="B221" s="304">
        <v>11</v>
      </c>
      <c r="C221" s="296"/>
      <c r="D221" s="304" t="s">
        <v>639</v>
      </c>
      <c r="E221" s="296"/>
      <c r="F221" s="309">
        <v>30.83</v>
      </c>
      <c r="G221" s="296"/>
      <c r="H221" s="207" t="s">
        <v>294</v>
      </c>
      <c r="I221" s="304" t="s">
        <v>637</v>
      </c>
      <c r="J221" s="296"/>
    </row>
    <row r="222" spans="2:10" x14ac:dyDescent="0.2">
      <c r="B222" s="307"/>
      <c r="C222" s="296"/>
      <c r="D222" s="307" t="s">
        <v>447</v>
      </c>
      <c r="E222" s="296"/>
      <c r="F222" s="308">
        <v>14068.59</v>
      </c>
      <c r="G222" s="296"/>
      <c r="H222" s="208"/>
      <c r="I222" s="307"/>
      <c r="J222" s="296"/>
    </row>
    <row r="223" spans="2:10" ht="45.6" customHeight="1" x14ac:dyDescent="0.2">
      <c r="B223" s="303" t="s">
        <v>640</v>
      </c>
      <c r="C223" s="301"/>
      <c r="D223" s="301"/>
      <c r="E223" s="301"/>
      <c r="F223" s="301"/>
      <c r="G223" s="301"/>
      <c r="H223" s="301"/>
      <c r="I223" s="301"/>
      <c r="J223" s="301"/>
    </row>
    <row r="224" spans="2:10" ht="12.75" customHeight="1" x14ac:dyDescent="0.2">
      <c r="B224" s="310" t="s">
        <v>181</v>
      </c>
      <c r="C224" s="296"/>
      <c r="D224" s="310" t="s">
        <v>182</v>
      </c>
      <c r="E224" s="296"/>
      <c r="F224" s="310" t="s">
        <v>183</v>
      </c>
      <c r="G224" s="296"/>
      <c r="H224" s="206" t="s">
        <v>184</v>
      </c>
      <c r="I224" s="310" t="s">
        <v>185</v>
      </c>
      <c r="J224" s="296"/>
    </row>
    <row r="225" spans="2:10" ht="12.75" customHeight="1" x14ac:dyDescent="0.2">
      <c r="B225" s="304">
        <v>1</v>
      </c>
      <c r="C225" s="296"/>
      <c r="D225" s="304" t="s">
        <v>641</v>
      </c>
      <c r="E225" s="296"/>
      <c r="F225" s="309">
        <v>5747.44</v>
      </c>
      <c r="G225" s="296"/>
      <c r="H225" s="207" t="s">
        <v>211</v>
      </c>
      <c r="I225" s="304" t="s">
        <v>401</v>
      </c>
      <c r="J225" s="296"/>
    </row>
    <row r="226" spans="2:10" ht="12.75" customHeight="1" x14ac:dyDescent="0.2">
      <c r="B226" s="304">
        <v>2</v>
      </c>
      <c r="C226" s="296"/>
      <c r="D226" s="304" t="s">
        <v>641</v>
      </c>
      <c r="E226" s="296"/>
      <c r="F226" s="309">
        <v>138.36000000000001</v>
      </c>
      <c r="G226" s="296"/>
      <c r="H226" s="207" t="s">
        <v>211</v>
      </c>
      <c r="I226" s="304" t="s">
        <v>401</v>
      </c>
      <c r="J226" s="296"/>
    </row>
    <row r="227" spans="2:10" ht="12.75" customHeight="1" x14ac:dyDescent="0.2">
      <c r="B227" s="304">
        <v>3</v>
      </c>
      <c r="C227" s="296"/>
      <c r="D227" s="304" t="s">
        <v>641</v>
      </c>
      <c r="E227" s="296"/>
      <c r="F227" s="309">
        <v>209.27</v>
      </c>
      <c r="G227" s="296"/>
      <c r="H227" s="207" t="s">
        <v>294</v>
      </c>
      <c r="I227" s="304" t="s">
        <v>401</v>
      </c>
      <c r="J227" s="296"/>
    </row>
    <row r="228" spans="2:10" ht="12.75" customHeight="1" x14ac:dyDescent="0.2">
      <c r="B228" s="304">
        <v>4</v>
      </c>
      <c r="C228" s="296"/>
      <c r="D228" s="304" t="s">
        <v>641</v>
      </c>
      <c r="E228" s="296"/>
      <c r="F228" s="309">
        <v>4324.43</v>
      </c>
      <c r="G228" s="296"/>
      <c r="H228" s="207" t="s">
        <v>294</v>
      </c>
      <c r="I228" s="304" t="s">
        <v>401</v>
      </c>
      <c r="J228" s="296"/>
    </row>
    <row r="229" spans="2:10" x14ac:dyDescent="0.2">
      <c r="B229" s="307"/>
      <c r="C229" s="296"/>
      <c r="D229" s="307" t="s">
        <v>447</v>
      </c>
      <c r="E229" s="296"/>
      <c r="F229" s="308">
        <v>10419.5</v>
      </c>
      <c r="G229" s="296"/>
      <c r="H229" s="208"/>
      <c r="I229" s="307"/>
      <c r="J229" s="296"/>
    </row>
    <row r="230" spans="2:10" ht="45.6" customHeight="1" x14ac:dyDescent="0.2">
      <c r="B230" s="303" t="s">
        <v>642</v>
      </c>
      <c r="C230" s="301"/>
      <c r="D230" s="301"/>
      <c r="E230" s="301"/>
      <c r="F230" s="301"/>
      <c r="G230" s="301"/>
      <c r="H230" s="301"/>
      <c r="I230" s="301"/>
      <c r="J230" s="301"/>
    </row>
    <row r="231" spans="2:10" ht="12.75" customHeight="1" x14ac:dyDescent="0.2">
      <c r="B231" s="310" t="s">
        <v>181</v>
      </c>
      <c r="C231" s="296"/>
      <c r="D231" s="310" t="s">
        <v>182</v>
      </c>
      <c r="E231" s="296"/>
      <c r="F231" s="310" t="s">
        <v>183</v>
      </c>
      <c r="G231" s="296"/>
      <c r="H231" s="206" t="s">
        <v>184</v>
      </c>
      <c r="I231" s="310" t="s">
        <v>185</v>
      </c>
      <c r="J231" s="296"/>
    </row>
    <row r="232" spans="2:10" ht="12.75" customHeight="1" x14ac:dyDescent="0.2">
      <c r="B232" s="304">
        <v>1</v>
      </c>
      <c r="C232" s="296"/>
      <c r="D232" s="304" t="s">
        <v>643</v>
      </c>
      <c r="E232" s="296"/>
      <c r="F232" s="309">
        <v>10</v>
      </c>
      <c r="G232" s="296"/>
      <c r="H232" s="207" t="s">
        <v>280</v>
      </c>
      <c r="I232" s="304" t="s">
        <v>367</v>
      </c>
      <c r="J232" s="296"/>
    </row>
    <row r="233" spans="2:10" ht="12.75" customHeight="1" x14ac:dyDescent="0.2">
      <c r="B233" s="304">
        <v>2</v>
      </c>
      <c r="C233" s="296"/>
      <c r="D233" s="304" t="s">
        <v>644</v>
      </c>
      <c r="E233" s="296"/>
      <c r="F233" s="309">
        <v>40</v>
      </c>
      <c r="G233" s="296"/>
      <c r="H233" s="207" t="s">
        <v>280</v>
      </c>
      <c r="I233" s="304" t="s">
        <v>367</v>
      </c>
      <c r="J233" s="296"/>
    </row>
    <row r="234" spans="2:10" ht="12.75" customHeight="1" x14ac:dyDescent="0.2">
      <c r="B234" s="304">
        <v>3</v>
      </c>
      <c r="C234" s="296"/>
      <c r="D234" s="304" t="s">
        <v>644</v>
      </c>
      <c r="E234" s="296"/>
      <c r="F234" s="309">
        <v>25</v>
      </c>
      <c r="G234" s="296"/>
      <c r="H234" s="207" t="s">
        <v>280</v>
      </c>
      <c r="I234" s="304" t="s">
        <v>367</v>
      </c>
      <c r="J234" s="296"/>
    </row>
    <row r="235" spans="2:10" x14ac:dyDescent="0.2">
      <c r="B235" s="307"/>
      <c r="C235" s="296"/>
      <c r="D235" s="307" t="s">
        <v>447</v>
      </c>
      <c r="E235" s="296"/>
      <c r="F235" s="308">
        <v>75</v>
      </c>
      <c r="G235" s="296"/>
      <c r="H235" s="208"/>
      <c r="I235" s="307"/>
      <c r="J235" s="296"/>
    </row>
    <row r="236" spans="2:10" ht="45.6" customHeight="1" x14ac:dyDescent="0.2">
      <c r="B236" s="303" t="s">
        <v>645</v>
      </c>
      <c r="C236" s="301"/>
      <c r="D236" s="301"/>
      <c r="E236" s="301"/>
      <c r="F236" s="301"/>
      <c r="G236" s="301"/>
      <c r="H236" s="301"/>
      <c r="I236" s="301"/>
      <c r="J236" s="301"/>
    </row>
    <row r="237" spans="2:10" ht="12.75" customHeight="1" x14ac:dyDescent="0.2">
      <c r="B237" s="310" t="s">
        <v>181</v>
      </c>
      <c r="C237" s="296"/>
      <c r="D237" s="310" t="s">
        <v>182</v>
      </c>
      <c r="E237" s="296"/>
      <c r="F237" s="310" t="s">
        <v>183</v>
      </c>
      <c r="G237" s="296"/>
      <c r="H237" s="206" t="s">
        <v>184</v>
      </c>
      <c r="I237" s="310" t="s">
        <v>185</v>
      </c>
      <c r="J237" s="296"/>
    </row>
    <row r="238" spans="2:10" ht="12.75" customHeight="1" x14ac:dyDescent="0.2">
      <c r="B238" s="304">
        <v>1</v>
      </c>
      <c r="C238" s="296"/>
      <c r="D238" s="304" t="s">
        <v>646</v>
      </c>
      <c r="E238" s="296"/>
      <c r="F238" s="309">
        <v>10</v>
      </c>
      <c r="G238" s="296"/>
      <c r="H238" s="207" t="s">
        <v>280</v>
      </c>
      <c r="I238" s="304" t="s">
        <v>647</v>
      </c>
      <c r="J238" s="296"/>
    </row>
    <row r="239" spans="2:10" x14ac:dyDescent="0.2">
      <c r="B239" s="307"/>
      <c r="C239" s="296"/>
      <c r="D239" s="307" t="s">
        <v>447</v>
      </c>
      <c r="E239" s="296"/>
      <c r="F239" s="308">
        <v>10</v>
      </c>
      <c r="G239" s="296"/>
      <c r="H239" s="208"/>
      <c r="I239" s="307"/>
      <c r="J239" s="296"/>
    </row>
    <row r="240" spans="2:10" ht="45.6" customHeight="1" x14ac:dyDescent="0.2">
      <c r="B240" s="303" t="s">
        <v>648</v>
      </c>
      <c r="C240" s="301"/>
      <c r="D240" s="301"/>
      <c r="E240" s="301"/>
      <c r="F240" s="301"/>
      <c r="G240" s="301"/>
      <c r="H240" s="301"/>
      <c r="I240" s="301"/>
      <c r="J240" s="301"/>
    </row>
    <row r="241" spans="2:10" ht="12.75" customHeight="1" x14ac:dyDescent="0.2">
      <c r="B241" s="310" t="s">
        <v>181</v>
      </c>
      <c r="C241" s="296"/>
      <c r="D241" s="310" t="s">
        <v>182</v>
      </c>
      <c r="E241" s="296"/>
      <c r="F241" s="310" t="s">
        <v>183</v>
      </c>
      <c r="G241" s="296"/>
      <c r="H241" s="206" t="s">
        <v>184</v>
      </c>
      <c r="I241" s="310" t="s">
        <v>185</v>
      </c>
      <c r="J241" s="296"/>
    </row>
    <row r="242" spans="2:10" ht="12.75" customHeight="1" x14ac:dyDescent="0.2">
      <c r="B242" s="304">
        <v>1</v>
      </c>
      <c r="C242" s="296"/>
      <c r="D242" s="304" t="s">
        <v>649</v>
      </c>
      <c r="E242" s="296"/>
      <c r="F242" s="309">
        <v>15875</v>
      </c>
      <c r="G242" s="296"/>
      <c r="H242" s="207" t="s">
        <v>206</v>
      </c>
      <c r="I242" s="304" t="s">
        <v>650</v>
      </c>
      <c r="J242" s="296"/>
    </row>
    <row r="243" spans="2:10" ht="12.75" customHeight="1" x14ac:dyDescent="0.2">
      <c r="B243" s="304">
        <v>2</v>
      </c>
      <c r="C243" s="296"/>
      <c r="D243" s="304" t="s">
        <v>649</v>
      </c>
      <c r="E243" s="296"/>
      <c r="F243" s="309">
        <v>15895</v>
      </c>
      <c r="G243" s="296"/>
      <c r="H243" s="207" t="s">
        <v>294</v>
      </c>
      <c r="I243" s="304" t="s">
        <v>650</v>
      </c>
      <c r="J243" s="296"/>
    </row>
    <row r="244" spans="2:10" x14ac:dyDescent="0.2">
      <c r="B244" s="307"/>
      <c r="C244" s="296"/>
      <c r="D244" s="307" t="s">
        <v>447</v>
      </c>
      <c r="E244" s="296"/>
      <c r="F244" s="308">
        <v>31770</v>
      </c>
      <c r="G244" s="296"/>
      <c r="H244" s="208"/>
      <c r="I244" s="307"/>
      <c r="J244" s="296"/>
    </row>
    <row r="245" spans="2:10" ht="45.6" customHeight="1" x14ac:dyDescent="0.2">
      <c r="B245" s="303" t="s">
        <v>651</v>
      </c>
      <c r="C245" s="301"/>
      <c r="D245" s="301"/>
      <c r="E245" s="301"/>
      <c r="F245" s="301"/>
      <c r="G245" s="301"/>
      <c r="H245" s="301"/>
      <c r="I245" s="301"/>
      <c r="J245" s="301"/>
    </row>
    <row r="246" spans="2:10" ht="12.75" customHeight="1" x14ac:dyDescent="0.2">
      <c r="B246" s="310" t="s">
        <v>181</v>
      </c>
      <c r="C246" s="296"/>
      <c r="D246" s="310" t="s">
        <v>182</v>
      </c>
      <c r="E246" s="296"/>
      <c r="F246" s="310" t="s">
        <v>183</v>
      </c>
      <c r="G246" s="296"/>
      <c r="H246" s="206" t="s">
        <v>184</v>
      </c>
      <c r="I246" s="310" t="s">
        <v>185</v>
      </c>
      <c r="J246" s="296"/>
    </row>
    <row r="247" spans="2:10" ht="12.75" customHeight="1" x14ac:dyDescent="0.2">
      <c r="B247" s="304">
        <v>1</v>
      </c>
      <c r="C247" s="296"/>
      <c r="D247" s="304" t="s">
        <v>652</v>
      </c>
      <c r="E247" s="296"/>
      <c r="F247" s="309">
        <v>305</v>
      </c>
      <c r="G247" s="296"/>
      <c r="H247" s="207" t="s">
        <v>187</v>
      </c>
      <c r="I247" s="304" t="s">
        <v>616</v>
      </c>
      <c r="J247" s="296"/>
    </row>
    <row r="248" spans="2:10" ht="12.75" customHeight="1" x14ac:dyDescent="0.2">
      <c r="B248" s="304">
        <v>2</v>
      </c>
      <c r="C248" s="296"/>
      <c r="D248" s="304" t="s">
        <v>653</v>
      </c>
      <c r="E248" s="296"/>
      <c r="F248" s="309">
        <v>684.4</v>
      </c>
      <c r="G248" s="296"/>
      <c r="H248" s="207" t="s">
        <v>206</v>
      </c>
      <c r="I248" s="304" t="s">
        <v>614</v>
      </c>
      <c r="J248" s="296"/>
    </row>
    <row r="249" spans="2:10" ht="12.75" customHeight="1" x14ac:dyDescent="0.2">
      <c r="B249" s="304">
        <v>3</v>
      </c>
      <c r="C249" s="296"/>
      <c r="D249" s="304" t="s">
        <v>654</v>
      </c>
      <c r="E249" s="296"/>
      <c r="F249" s="309">
        <v>590</v>
      </c>
      <c r="G249" s="296"/>
      <c r="H249" s="207" t="s">
        <v>206</v>
      </c>
      <c r="I249" s="304" t="s">
        <v>620</v>
      </c>
      <c r="J249" s="296"/>
    </row>
    <row r="250" spans="2:10" ht="12.75" customHeight="1" x14ac:dyDescent="0.2">
      <c r="B250" s="304">
        <v>4</v>
      </c>
      <c r="C250" s="296"/>
      <c r="D250" s="304" t="s">
        <v>652</v>
      </c>
      <c r="E250" s="296"/>
      <c r="F250" s="309">
        <v>305</v>
      </c>
      <c r="G250" s="296"/>
      <c r="H250" s="207" t="s">
        <v>189</v>
      </c>
      <c r="I250" s="304" t="s">
        <v>616</v>
      </c>
      <c r="J250" s="296"/>
    </row>
    <row r="251" spans="2:10" ht="12.75" customHeight="1" x14ac:dyDescent="0.2">
      <c r="B251" s="304">
        <v>5</v>
      </c>
      <c r="C251" s="296"/>
      <c r="D251" s="304" t="s">
        <v>655</v>
      </c>
      <c r="E251" s="296"/>
      <c r="F251" s="309">
        <v>1400</v>
      </c>
      <c r="G251" s="296"/>
      <c r="H251" s="207" t="s">
        <v>374</v>
      </c>
      <c r="I251" s="304" t="s">
        <v>656</v>
      </c>
      <c r="J251" s="296"/>
    </row>
    <row r="252" spans="2:10" ht="12.75" customHeight="1" x14ac:dyDescent="0.2">
      <c r="B252" s="304">
        <v>6</v>
      </c>
      <c r="C252" s="296"/>
      <c r="D252" s="304" t="s">
        <v>653</v>
      </c>
      <c r="E252" s="296"/>
      <c r="F252" s="309">
        <v>684.4</v>
      </c>
      <c r="G252" s="296"/>
      <c r="H252" s="207" t="s">
        <v>280</v>
      </c>
      <c r="I252" s="304" t="s">
        <v>614</v>
      </c>
      <c r="J252" s="296"/>
    </row>
    <row r="253" spans="2:10" ht="12.75" customHeight="1" x14ac:dyDescent="0.2">
      <c r="B253" s="304">
        <v>7</v>
      </c>
      <c r="C253" s="296"/>
      <c r="D253" s="304" t="s">
        <v>654</v>
      </c>
      <c r="E253" s="296"/>
      <c r="F253" s="309">
        <v>590</v>
      </c>
      <c r="G253" s="296"/>
      <c r="H253" s="207" t="s">
        <v>385</v>
      </c>
      <c r="I253" s="304" t="s">
        <v>620</v>
      </c>
      <c r="J253" s="296"/>
    </row>
    <row r="254" spans="2:10" ht="12.75" customHeight="1" x14ac:dyDescent="0.2">
      <c r="B254" s="304">
        <v>8</v>
      </c>
      <c r="C254" s="296"/>
      <c r="D254" s="304" t="s">
        <v>652</v>
      </c>
      <c r="E254" s="296"/>
      <c r="F254" s="309">
        <v>305</v>
      </c>
      <c r="G254" s="296"/>
      <c r="H254" s="207" t="s">
        <v>196</v>
      </c>
      <c r="I254" s="304" t="s">
        <v>616</v>
      </c>
      <c r="J254" s="296"/>
    </row>
    <row r="255" spans="2:10" x14ac:dyDescent="0.2">
      <c r="B255" s="307"/>
      <c r="C255" s="296"/>
      <c r="D255" s="307" t="s">
        <v>447</v>
      </c>
      <c r="E255" s="296"/>
      <c r="F255" s="308">
        <v>4863.8</v>
      </c>
      <c r="G255" s="296"/>
      <c r="H255" s="208"/>
      <c r="I255" s="307"/>
      <c r="J255" s="296"/>
    </row>
    <row r="256" spans="2:10" ht="45.6" customHeight="1" x14ac:dyDescent="0.2">
      <c r="B256" s="303" t="s">
        <v>657</v>
      </c>
      <c r="C256" s="301"/>
      <c r="D256" s="301"/>
      <c r="E256" s="301"/>
      <c r="F256" s="301"/>
      <c r="G256" s="301"/>
      <c r="H256" s="301"/>
      <c r="I256" s="301"/>
      <c r="J256" s="301"/>
    </row>
    <row r="257" spans="2:10" ht="12.75" customHeight="1" x14ac:dyDescent="0.2">
      <c r="B257" s="310" t="s">
        <v>181</v>
      </c>
      <c r="C257" s="296"/>
      <c r="D257" s="310" t="s">
        <v>182</v>
      </c>
      <c r="E257" s="296"/>
      <c r="F257" s="310" t="s">
        <v>183</v>
      </c>
      <c r="G257" s="296"/>
      <c r="H257" s="206" t="s">
        <v>184</v>
      </c>
      <c r="I257" s="310" t="s">
        <v>185</v>
      </c>
      <c r="J257" s="296"/>
    </row>
    <row r="258" spans="2:10" ht="12.75" customHeight="1" x14ac:dyDescent="0.2">
      <c r="B258" s="304">
        <v>1</v>
      </c>
      <c r="C258" s="296"/>
      <c r="D258" s="304" t="s">
        <v>658</v>
      </c>
      <c r="E258" s="296"/>
      <c r="F258" s="309">
        <v>180</v>
      </c>
      <c r="G258" s="296"/>
      <c r="H258" s="207" t="s">
        <v>206</v>
      </c>
      <c r="I258" s="304" t="s">
        <v>659</v>
      </c>
      <c r="J258" s="296"/>
    </row>
    <row r="259" spans="2:10" ht="12.75" customHeight="1" x14ac:dyDescent="0.2">
      <c r="B259" s="304">
        <v>2</v>
      </c>
      <c r="C259" s="296"/>
      <c r="D259" s="304" t="s">
        <v>658</v>
      </c>
      <c r="E259" s="296"/>
      <c r="F259" s="309">
        <v>180</v>
      </c>
      <c r="G259" s="296"/>
      <c r="H259" s="207" t="s">
        <v>196</v>
      </c>
      <c r="I259" s="304" t="s">
        <v>659</v>
      </c>
      <c r="J259" s="296"/>
    </row>
    <row r="260" spans="2:10" ht="12.75" customHeight="1" x14ac:dyDescent="0.2">
      <c r="B260" s="304">
        <v>3</v>
      </c>
      <c r="C260" s="296"/>
      <c r="D260" s="304" t="s">
        <v>660</v>
      </c>
      <c r="E260" s="296"/>
      <c r="F260" s="309">
        <v>2330</v>
      </c>
      <c r="G260" s="296"/>
      <c r="H260" s="207" t="s">
        <v>196</v>
      </c>
      <c r="I260" s="304" t="s">
        <v>661</v>
      </c>
      <c r="J260" s="296"/>
    </row>
    <row r="261" spans="2:10" ht="12.75" customHeight="1" x14ac:dyDescent="0.2">
      <c r="B261" s="304">
        <v>4</v>
      </c>
      <c r="C261" s="296"/>
      <c r="D261" s="304" t="s">
        <v>660</v>
      </c>
      <c r="E261" s="296"/>
      <c r="F261" s="309">
        <v>589.45000000000005</v>
      </c>
      <c r="G261" s="296"/>
      <c r="H261" s="207" t="s">
        <v>280</v>
      </c>
      <c r="I261" s="304" t="s">
        <v>662</v>
      </c>
      <c r="J261" s="296"/>
    </row>
    <row r="262" spans="2:10" x14ac:dyDescent="0.2">
      <c r="B262" s="307"/>
      <c r="C262" s="296"/>
      <c r="D262" s="307" t="s">
        <v>447</v>
      </c>
      <c r="E262" s="296"/>
      <c r="F262" s="308">
        <v>3279.45</v>
      </c>
      <c r="G262" s="296"/>
      <c r="H262" s="208"/>
      <c r="I262" s="307"/>
      <c r="J262" s="296"/>
    </row>
    <row r="263" spans="2:10" ht="45.6" customHeight="1" x14ac:dyDescent="0.2">
      <c r="B263" s="303" t="s">
        <v>663</v>
      </c>
      <c r="C263" s="301"/>
      <c r="D263" s="301"/>
      <c r="E263" s="301"/>
      <c r="F263" s="301"/>
      <c r="G263" s="301"/>
      <c r="H263" s="301"/>
      <c r="I263" s="301"/>
      <c r="J263" s="301"/>
    </row>
    <row r="264" spans="2:10" ht="12.75" customHeight="1" x14ac:dyDescent="0.2">
      <c r="B264" s="310" t="s">
        <v>181</v>
      </c>
      <c r="C264" s="296"/>
      <c r="D264" s="310" t="s">
        <v>182</v>
      </c>
      <c r="E264" s="296"/>
      <c r="F264" s="310" t="s">
        <v>183</v>
      </c>
      <c r="G264" s="296"/>
      <c r="H264" s="206" t="s">
        <v>184</v>
      </c>
      <c r="I264" s="310" t="s">
        <v>185</v>
      </c>
      <c r="J264" s="296"/>
    </row>
    <row r="265" spans="2:10" ht="12.75" customHeight="1" x14ac:dyDescent="0.2">
      <c r="B265" s="304">
        <v>1</v>
      </c>
      <c r="C265" s="296"/>
      <c r="D265" s="304" t="s">
        <v>664</v>
      </c>
      <c r="E265" s="296"/>
      <c r="F265" s="309">
        <v>4979.6000000000004</v>
      </c>
      <c r="G265" s="296"/>
      <c r="H265" s="207" t="s">
        <v>206</v>
      </c>
      <c r="I265" s="304" t="s">
        <v>665</v>
      </c>
      <c r="J265" s="296"/>
    </row>
    <row r="266" spans="2:10" ht="12.75" customHeight="1" x14ac:dyDescent="0.2">
      <c r="B266" s="304">
        <v>2</v>
      </c>
      <c r="C266" s="296"/>
      <c r="D266" s="304" t="s">
        <v>664</v>
      </c>
      <c r="E266" s="296"/>
      <c r="F266" s="309">
        <v>4979.6000000000004</v>
      </c>
      <c r="G266" s="296"/>
      <c r="H266" s="207" t="s">
        <v>630</v>
      </c>
      <c r="I266" s="304" t="s">
        <v>665</v>
      </c>
      <c r="J266" s="296"/>
    </row>
    <row r="267" spans="2:10" ht="12.75" customHeight="1" x14ac:dyDescent="0.2">
      <c r="B267" s="304">
        <v>3</v>
      </c>
      <c r="C267" s="296"/>
      <c r="D267" s="304" t="s">
        <v>664</v>
      </c>
      <c r="E267" s="296"/>
      <c r="F267" s="309">
        <v>4979.6000000000004</v>
      </c>
      <c r="G267" s="296"/>
      <c r="H267" s="207" t="s">
        <v>282</v>
      </c>
      <c r="I267" s="304" t="s">
        <v>665</v>
      </c>
      <c r="J267" s="296"/>
    </row>
    <row r="268" spans="2:10" x14ac:dyDescent="0.2">
      <c r="B268" s="307"/>
      <c r="C268" s="296"/>
      <c r="D268" s="307" t="s">
        <v>447</v>
      </c>
      <c r="E268" s="296"/>
      <c r="F268" s="308">
        <v>14938.8</v>
      </c>
      <c r="G268" s="296"/>
      <c r="H268" s="208"/>
      <c r="I268" s="307"/>
      <c r="J268" s="296"/>
    </row>
    <row r="269" spans="2:10" ht="45.6" customHeight="1" x14ac:dyDescent="0.2">
      <c r="B269" s="303" t="s">
        <v>666</v>
      </c>
      <c r="C269" s="301"/>
      <c r="D269" s="301"/>
      <c r="E269" s="301"/>
      <c r="F269" s="301"/>
      <c r="G269" s="301"/>
      <c r="H269" s="301"/>
      <c r="I269" s="301"/>
      <c r="J269" s="301"/>
    </row>
    <row r="270" spans="2:10" ht="12.75" customHeight="1" x14ac:dyDescent="0.2">
      <c r="B270" s="310" t="s">
        <v>181</v>
      </c>
      <c r="C270" s="296"/>
      <c r="D270" s="310" t="s">
        <v>182</v>
      </c>
      <c r="E270" s="296"/>
      <c r="F270" s="310" t="s">
        <v>183</v>
      </c>
      <c r="G270" s="296"/>
      <c r="H270" s="206" t="s">
        <v>184</v>
      </c>
      <c r="I270" s="310" t="s">
        <v>185</v>
      </c>
      <c r="J270" s="296"/>
    </row>
    <row r="271" spans="2:10" ht="12.75" customHeight="1" x14ac:dyDescent="0.2">
      <c r="B271" s="304">
        <v>1</v>
      </c>
      <c r="C271" s="296"/>
      <c r="D271" s="304" t="s">
        <v>667</v>
      </c>
      <c r="E271" s="296"/>
      <c r="F271" s="309">
        <v>90</v>
      </c>
      <c r="G271" s="296"/>
      <c r="H271" s="207" t="s">
        <v>272</v>
      </c>
      <c r="I271" s="304" t="s">
        <v>668</v>
      </c>
      <c r="J271" s="296"/>
    </row>
    <row r="272" spans="2:10" ht="12.75" customHeight="1" x14ac:dyDescent="0.2">
      <c r="B272" s="304">
        <v>2</v>
      </c>
      <c r="C272" s="296"/>
      <c r="D272" s="304" t="s">
        <v>667</v>
      </c>
      <c r="E272" s="296"/>
      <c r="F272" s="309">
        <v>90</v>
      </c>
      <c r="G272" s="296"/>
      <c r="H272" s="207" t="s">
        <v>272</v>
      </c>
      <c r="I272" s="304" t="s">
        <v>669</v>
      </c>
      <c r="J272" s="296"/>
    </row>
    <row r="273" spans="2:10" ht="12.75" customHeight="1" x14ac:dyDescent="0.2">
      <c r="B273" s="304">
        <v>3</v>
      </c>
      <c r="C273" s="296"/>
      <c r="D273" s="304" t="s">
        <v>667</v>
      </c>
      <c r="E273" s="296"/>
      <c r="F273" s="309">
        <v>154</v>
      </c>
      <c r="G273" s="296"/>
      <c r="H273" s="207" t="s">
        <v>272</v>
      </c>
      <c r="I273" s="304" t="s">
        <v>670</v>
      </c>
      <c r="J273" s="296"/>
    </row>
    <row r="274" spans="2:10" ht="12.75" customHeight="1" x14ac:dyDescent="0.2">
      <c r="B274" s="304">
        <v>4</v>
      </c>
      <c r="C274" s="296"/>
      <c r="D274" s="304" t="s">
        <v>667</v>
      </c>
      <c r="E274" s="296"/>
      <c r="F274" s="309">
        <v>120</v>
      </c>
      <c r="G274" s="296"/>
      <c r="H274" s="207" t="s">
        <v>288</v>
      </c>
      <c r="I274" s="304" t="s">
        <v>671</v>
      </c>
      <c r="J274" s="296"/>
    </row>
    <row r="275" spans="2:10" ht="12.75" customHeight="1" x14ac:dyDescent="0.2">
      <c r="B275" s="304">
        <v>5</v>
      </c>
      <c r="C275" s="296"/>
      <c r="D275" s="304" t="s">
        <v>667</v>
      </c>
      <c r="E275" s="296"/>
      <c r="F275" s="309">
        <v>608.16</v>
      </c>
      <c r="G275" s="296"/>
      <c r="H275" s="207" t="s">
        <v>288</v>
      </c>
      <c r="I275" s="304" t="s">
        <v>672</v>
      </c>
      <c r="J275" s="296"/>
    </row>
    <row r="276" spans="2:10" x14ac:dyDescent="0.2">
      <c r="B276" s="307"/>
      <c r="C276" s="296"/>
      <c r="D276" s="307" t="s">
        <v>447</v>
      </c>
      <c r="E276" s="296"/>
      <c r="F276" s="308">
        <v>1062.1599999999999</v>
      </c>
      <c r="G276" s="296"/>
      <c r="H276" s="208"/>
      <c r="I276" s="307"/>
      <c r="J276" s="296"/>
    </row>
    <row r="277" spans="2:10" ht="45.6" customHeight="1" x14ac:dyDescent="0.2">
      <c r="B277" s="303" t="s">
        <v>673</v>
      </c>
      <c r="C277" s="301"/>
      <c r="D277" s="301"/>
      <c r="E277" s="301"/>
      <c r="F277" s="301"/>
      <c r="G277" s="301"/>
      <c r="H277" s="301"/>
      <c r="I277" s="301"/>
      <c r="J277" s="301"/>
    </row>
    <row r="278" spans="2:10" ht="12.75" customHeight="1" x14ac:dyDescent="0.2">
      <c r="B278" s="310" t="s">
        <v>181</v>
      </c>
      <c r="C278" s="296"/>
      <c r="D278" s="310" t="s">
        <v>182</v>
      </c>
      <c r="E278" s="296"/>
      <c r="F278" s="310" t="s">
        <v>183</v>
      </c>
      <c r="G278" s="296"/>
      <c r="H278" s="206" t="s">
        <v>184</v>
      </c>
      <c r="I278" s="310" t="s">
        <v>185</v>
      </c>
      <c r="J278" s="296"/>
    </row>
    <row r="279" spans="2:10" ht="12.75" customHeight="1" x14ac:dyDescent="0.2">
      <c r="B279" s="304">
        <v>1</v>
      </c>
      <c r="C279" s="296"/>
      <c r="D279" s="304" t="s">
        <v>674</v>
      </c>
      <c r="E279" s="296"/>
      <c r="F279" s="309">
        <v>228.9</v>
      </c>
      <c r="G279" s="296"/>
      <c r="H279" s="207" t="s">
        <v>187</v>
      </c>
      <c r="I279" s="304" t="s">
        <v>675</v>
      </c>
      <c r="J279" s="296"/>
    </row>
    <row r="280" spans="2:10" ht="12.75" customHeight="1" x14ac:dyDescent="0.2">
      <c r="B280" s="304">
        <v>2</v>
      </c>
      <c r="C280" s="296"/>
      <c r="D280" s="304" t="s">
        <v>674</v>
      </c>
      <c r="E280" s="296"/>
      <c r="F280" s="309">
        <v>212</v>
      </c>
      <c r="G280" s="296"/>
      <c r="H280" s="207" t="s">
        <v>196</v>
      </c>
      <c r="I280" s="304" t="s">
        <v>675</v>
      </c>
      <c r="J280" s="296"/>
    </row>
    <row r="281" spans="2:10" ht="12.75" customHeight="1" x14ac:dyDescent="0.2">
      <c r="B281" s="304">
        <v>3</v>
      </c>
      <c r="C281" s="296"/>
      <c r="D281" s="304" t="s">
        <v>676</v>
      </c>
      <c r="E281" s="296"/>
      <c r="F281" s="309">
        <v>480</v>
      </c>
      <c r="G281" s="296"/>
      <c r="H281" s="207" t="s">
        <v>292</v>
      </c>
      <c r="I281" s="304" t="s">
        <v>677</v>
      </c>
      <c r="J281" s="296"/>
    </row>
    <row r="282" spans="2:10" ht="12.75" customHeight="1" x14ac:dyDescent="0.2">
      <c r="B282" s="304">
        <v>4</v>
      </c>
      <c r="C282" s="296"/>
      <c r="D282" s="304" t="s">
        <v>674</v>
      </c>
      <c r="E282" s="296"/>
      <c r="F282" s="309">
        <v>230.9</v>
      </c>
      <c r="G282" s="296"/>
      <c r="H282" s="207" t="s">
        <v>294</v>
      </c>
      <c r="I282" s="304" t="s">
        <v>675</v>
      </c>
      <c r="J282" s="296"/>
    </row>
    <row r="283" spans="2:10" x14ac:dyDescent="0.2">
      <c r="B283" s="307"/>
      <c r="C283" s="296"/>
      <c r="D283" s="307" t="s">
        <v>447</v>
      </c>
      <c r="E283" s="296"/>
      <c r="F283" s="308">
        <v>1151.8</v>
      </c>
      <c r="G283" s="296"/>
      <c r="H283" s="208"/>
      <c r="I283" s="307"/>
      <c r="J283" s="296"/>
    </row>
    <row r="284" spans="2:10" ht="45.6" customHeight="1" x14ac:dyDescent="0.2">
      <c r="B284" s="303" t="s">
        <v>678</v>
      </c>
      <c r="C284" s="301"/>
      <c r="D284" s="301"/>
      <c r="E284" s="301"/>
      <c r="F284" s="301"/>
      <c r="G284" s="301"/>
      <c r="H284" s="301"/>
      <c r="I284" s="301"/>
      <c r="J284" s="301"/>
    </row>
    <row r="285" spans="2:10" ht="12.75" customHeight="1" x14ac:dyDescent="0.2">
      <c r="B285" s="310" t="s">
        <v>181</v>
      </c>
      <c r="C285" s="296"/>
      <c r="D285" s="310" t="s">
        <v>182</v>
      </c>
      <c r="E285" s="296"/>
      <c r="F285" s="310" t="s">
        <v>183</v>
      </c>
      <c r="G285" s="296"/>
      <c r="H285" s="206" t="s">
        <v>184</v>
      </c>
      <c r="I285" s="310" t="s">
        <v>185</v>
      </c>
      <c r="J285" s="296"/>
    </row>
    <row r="286" spans="2:10" ht="12.75" customHeight="1" x14ac:dyDescent="0.2">
      <c r="B286" s="304">
        <v>1</v>
      </c>
      <c r="C286" s="296"/>
      <c r="D286" s="304" t="s">
        <v>679</v>
      </c>
      <c r="E286" s="296"/>
      <c r="F286" s="309">
        <v>101.9</v>
      </c>
      <c r="G286" s="296"/>
      <c r="H286" s="207" t="s">
        <v>354</v>
      </c>
      <c r="I286" s="304" t="s">
        <v>680</v>
      </c>
      <c r="J286" s="296"/>
    </row>
    <row r="287" spans="2:10" ht="12.75" customHeight="1" x14ac:dyDescent="0.2">
      <c r="B287" s="304">
        <v>2</v>
      </c>
      <c r="C287" s="296"/>
      <c r="D287" s="304" t="s">
        <v>679</v>
      </c>
      <c r="E287" s="296"/>
      <c r="F287" s="309">
        <v>648.79999999999995</v>
      </c>
      <c r="G287" s="296"/>
      <c r="H287" s="207" t="s">
        <v>354</v>
      </c>
      <c r="I287" s="304" t="s">
        <v>421</v>
      </c>
      <c r="J287" s="296"/>
    </row>
    <row r="288" spans="2:10" x14ac:dyDescent="0.2">
      <c r="B288" s="307"/>
      <c r="C288" s="296"/>
      <c r="D288" s="307" t="s">
        <v>447</v>
      </c>
      <c r="E288" s="296"/>
      <c r="F288" s="308">
        <v>750.7</v>
      </c>
      <c r="G288" s="296"/>
      <c r="H288" s="208"/>
      <c r="I288" s="307"/>
      <c r="J288" s="296"/>
    </row>
    <row r="289" spans="5:6" ht="12.6" customHeight="1" x14ac:dyDescent="0.2"/>
    <row r="290" spans="5:6" ht="27" customHeight="1" x14ac:dyDescent="0.2"/>
    <row r="292" spans="5:6" ht="21.75" customHeight="1" x14ac:dyDescent="0.2">
      <c r="E292" s="209" t="s">
        <v>681</v>
      </c>
      <c r="F292" s="210">
        <f>F17</f>
        <v>509578.54</v>
      </c>
    </row>
    <row r="293" spans="5:6" ht="21.75" customHeight="1" x14ac:dyDescent="0.2">
      <c r="E293" s="209" t="s">
        <v>445</v>
      </c>
      <c r="F293" s="211">
        <f>F23+F94+F120+F148+F183+F187+F204+F208+F222+F229+F235+F239+F244+F255+F262+F268+F276+F283+F288</f>
        <v>123386.09000000001</v>
      </c>
    </row>
    <row r="294" spans="5:6" ht="21.75" customHeight="1" x14ac:dyDescent="0.2">
      <c r="E294" s="209" t="s">
        <v>682</v>
      </c>
      <c r="F294" s="212">
        <f>F154+F160+F166+F172+F178</f>
        <v>71159.399999999994</v>
      </c>
    </row>
    <row r="295" spans="5:6" ht="21.75" customHeight="1" x14ac:dyDescent="0.2">
      <c r="E295" s="209" t="s">
        <v>447</v>
      </c>
      <c r="F295" s="210">
        <f>SUM(F292:F294)</f>
        <v>704124.03</v>
      </c>
    </row>
  </sheetData>
  <mergeCells count="1036"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D5:G5"/>
    <mergeCell ref="D7:G7"/>
    <mergeCell ref="D9:G9"/>
    <mergeCell ref="B12:J12"/>
    <mergeCell ref="B13:C13"/>
    <mergeCell ref="D13:E13"/>
    <mergeCell ref="F13:G13"/>
    <mergeCell ref="I13:J13"/>
    <mergeCell ref="B21:C21"/>
    <mergeCell ref="D21:E21"/>
    <mergeCell ref="F21:G21"/>
    <mergeCell ref="I21:J21"/>
    <mergeCell ref="B22:C22"/>
    <mergeCell ref="D22:E22"/>
    <mergeCell ref="F22:G22"/>
    <mergeCell ref="I22:J22"/>
    <mergeCell ref="B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6:C26"/>
    <mergeCell ref="D26:E26"/>
    <mergeCell ref="F26:G26"/>
    <mergeCell ref="I26:J26"/>
    <mergeCell ref="B27:C27"/>
    <mergeCell ref="D27:E27"/>
    <mergeCell ref="F27:G27"/>
    <mergeCell ref="I27:J27"/>
    <mergeCell ref="B23:C23"/>
    <mergeCell ref="D23:E23"/>
    <mergeCell ref="F23:G23"/>
    <mergeCell ref="I23:J23"/>
    <mergeCell ref="B24:J24"/>
    <mergeCell ref="B25:C25"/>
    <mergeCell ref="D25:E25"/>
    <mergeCell ref="F25:G25"/>
    <mergeCell ref="I25:J25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28:C28"/>
    <mergeCell ref="D28:E28"/>
    <mergeCell ref="F28:G28"/>
    <mergeCell ref="I28:J28"/>
    <mergeCell ref="B29:C29"/>
    <mergeCell ref="D29:E29"/>
    <mergeCell ref="F29:G29"/>
    <mergeCell ref="I29:J29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50:C50"/>
    <mergeCell ref="D50:E50"/>
    <mergeCell ref="F50:G50"/>
    <mergeCell ref="I50:J50"/>
    <mergeCell ref="B51:C51"/>
    <mergeCell ref="D51:E51"/>
    <mergeCell ref="F51:G51"/>
    <mergeCell ref="I51:J51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62:C62"/>
    <mergeCell ref="D62:E62"/>
    <mergeCell ref="F62:G62"/>
    <mergeCell ref="I62:J62"/>
    <mergeCell ref="B63:C63"/>
    <mergeCell ref="D63:E63"/>
    <mergeCell ref="F63:G63"/>
    <mergeCell ref="I63:J63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68:C68"/>
    <mergeCell ref="D68:E68"/>
    <mergeCell ref="F68:G68"/>
    <mergeCell ref="I68:J68"/>
    <mergeCell ref="B66:C66"/>
    <mergeCell ref="D66:E66"/>
    <mergeCell ref="F66:G66"/>
    <mergeCell ref="I66:J66"/>
    <mergeCell ref="B67:C67"/>
    <mergeCell ref="D67:E67"/>
    <mergeCell ref="F67:G67"/>
    <mergeCell ref="I67:J67"/>
    <mergeCell ref="B64:C64"/>
    <mergeCell ref="D64:E64"/>
    <mergeCell ref="F64:G64"/>
    <mergeCell ref="I64:J64"/>
    <mergeCell ref="B65:C65"/>
    <mergeCell ref="D65:E65"/>
    <mergeCell ref="F65:G65"/>
    <mergeCell ref="I65:J65"/>
    <mergeCell ref="B72:C72"/>
    <mergeCell ref="D72:E72"/>
    <mergeCell ref="F72:G72"/>
    <mergeCell ref="I72:J72"/>
    <mergeCell ref="B73:C73"/>
    <mergeCell ref="D73:E73"/>
    <mergeCell ref="F73:G73"/>
    <mergeCell ref="I73:J73"/>
    <mergeCell ref="B70:C70"/>
    <mergeCell ref="D70:E70"/>
    <mergeCell ref="F70:G70"/>
    <mergeCell ref="I70:J70"/>
    <mergeCell ref="B71:C71"/>
    <mergeCell ref="D71:E71"/>
    <mergeCell ref="F71:G71"/>
    <mergeCell ref="I71:J71"/>
    <mergeCell ref="B69:C69"/>
    <mergeCell ref="D69:E69"/>
    <mergeCell ref="F69:G69"/>
    <mergeCell ref="I69:J69"/>
    <mergeCell ref="B78:C78"/>
    <mergeCell ref="D78:E78"/>
    <mergeCell ref="F78:G78"/>
    <mergeCell ref="I78:J78"/>
    <mergeCell ref="B79:C79"/>
    <mergeCell ref="D79:E79"/>
    <mergeCell ref="F79:G79"/>
    <mergeCell ref="I79:J79"/>
    <mergeCell ref="B76:C76"/>
    <mergeCell ref="D76:E76"/>
    <mergeCell ref="F76:G76"/>
    <mergeCell ref="I76:J76"/>
    <mergeCell ref="B77:C77"/>
    <mergeCell ref="D77:E77"/>
    <mergeCell ref="F77:G77"/>
    <mergeCell ref="I77:J77"/>
    <mergeCell ref="B74:C74"/>
    <mergeCell ref="D74:E74"/>
    <mergeCell ref="F74:G74"/>
    <mergeCell ref="I74:J74"/>
    <mergeCell ref="B75:C75"/>
    <mergeCell ref="D75:E75"/>
    <mergeCell ref="F75:G75"/>
    <mergeCell ref="I75:J75"/>
    <mergeCell ref="B84:C84"/>
    <mergeCell ref="D84:E84"/>
    <mergeCell ref="F84:G84"/>
    <mergeCell ref="I84:J84"/>
    <mergeCell ref="B85:C85"/>
    <mergeCell ref="D85:E85"/>
    <mergeCell ref="F85:G85"/>
    <mergeCell ref="I85:J85"/>
    <mergeCell ref="B82:C82"/>
    <mergeCell ref="D82:E82"/>
    <mergeCell ref="F82:G82"/>
    <mergeCell ref="I82:J82"/>
    <mergeCell ref="B83:C83"/>
    <mergeCell ref="D83:E83"/>
    <mergeCell ref="F83:G83"/>
    <mergeCell ref="I83:J83"/>
    <mergeCell ref="B80:C80"/>
    <mergeCell ref="D80:E80"/>
    <mergeCell ref="F80:G80"/>
    <mergeCell ref="I80:J80"/>
    <mergeCell ref="B81:C81"/>
    <mergeCell ref="D81:E81"/>
    <mergeCell ref="F81:G81"/>
    <mergeCell ref="I81:J81"/>
    <mergeCell ref="B90:C90"/>
    <mergeCell ref="D90:E90"/>
    <mergeCell ref="F90:G90"/>
    <mergeCell ref="I90:J90"/>
    <mergeCell ref="B91:C91"/>
    <mergeCell ref="D91:E91"/>
    <mergeCell ref="F91:G91"/>
    <mergeCell ref="I91:J91"/>
    <mergeCell ref="B88:C88"/>
    <mergeCell ref="D88:E88"/>
    <mergeCell ref="F88:G88"/>
    <mergeCell ref="I88:J88"/>
    <mergeCell ref="B89:C89"/>
    <mergeCell ref="D89:E89"/>
    <mergeCell ref="F89:G89"/>
    <mergeCell ref="I89:J89"/>
    <mergeCell ref="B86:C86"/>
    <mergeCell ref="D86:E86"/>
    <mergeCell ref="F86:G86"/>
    <mergeCell ref="I86:J86"/>
    <mergeCell ref="B87:C87"/>
    <mergeCell ref="D87:E87"/>
    <mergeCell ref="F87:G87"/>
    <mergeCell ref="I87:J87"/>
    <mergeCell ref="B94:C94"/>
    <mergeCell ref="D94:E94"/>
    <mergeCell ref="F94:G94"/>
    <mergeCell ref="I94:J94"/>
    <mergeCell ref="B95:J95"/>
    <mergeCell ref="B96:C96"/>
    <mergeCell ref="D96:E96"/>
    <mergeCell ref="F96:G96"/>
    <mergeCell ref="I96:J96"/>
    <mergeCell ref="B92:C92"/>
    <mergeCell ref="D92:E92"/>
    <mergeCell ref="F92:G92"/>
    <mergeCell ref="I92:J92"/>
    <mergeCell ref="B93:C93"/>
    <mergeCell ref="D93:E93"/>
    <mergeCell ref="F93:G93"/>
    <mergeCell ref="I93:J93"/>
    <mergeCell ref="B101:C101"/>
    <mergeCell ref="D101:E101"/>
    <mergeCell ref="F101:G101"/>
    <mergeCell ref="I101:J101"/>
    <mergeCell ref="B102:C102"/>
    <mergeCell ref="D102:E102"/>
    <mergeCell ref="F102:G102"/>
    <mergeCell ref="I102:J102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97:C97"/>
    <mergeCell ref="D97:E97"/>
    <mergeCell ref="F97:G97"/>
    <mergeCell ref="I97:J97"/>
    <mergeCell ref="B98:C98"/>
    <mergeCell ref="D98:E98"/>
    <mergeCell ref="F98:G98"/>
    <mergeCell ref="I98:J98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19:C119"/>
    <mergeCell ref="D119:E119"/>
    <mergeCell ref="F119:G119"/>
    <mergeCell ref="I119:J119"/>
    <mergeCell ref="B120:C120"/>
    <mergeCell ref="D120:E120"/>
    <mergeCell ref="F120:G120"/>
    <mergeCell ref="I120:J120"/>
    <mergeCell ref="B117:C117"/>
    <mergeCell ref="D117:E117"/>
    <mergeCell ref="F117:G117"/>
    <mergeCell ref="I117:J117"/>
    <mergeCell ref="B118:C118"/>
    <mergeCell ref="D118:E118"/>
    <mergeCell ref="F118:G118"/>
    <mergeCell ref="I118:J118"/>
    <mergeCell ref="B115:C115"/>
    <mergeCell ref="D115:E115"/>
    <mergeCell ref="F115:G115"/>
    <mergeCell ref="I115:J115"/>
    <mergeCell ref="B116:C116"/>
    <mergeCell ref="D116:E116"/>
    <mergeCell ref="F116:G116"/>
    <mergeCell ref="I116:J116"/>
    <mergeCell ref="B124:C124"/>
    <mergeCell ref="D124:E124"/>
    <mergeCell ref="F124:G124"/>
    <mergeCell ref="I124:J124"/>
    <mergeCell ref="B125:C125"/>
    <mergeCell ref="D125:E125"/>
    <mergeCell ref="F125:G125"/>
    <mergeCell ref="I125:J125"/>
    <mergeCell ref="B121:J121"/>
    <mergeCell ref="B122:C122"/>
    <mergeCell ref="D122:E122"/>
    <mergeCell ref="F122:G122"/>
    <mergeCell ref="I122:J122"/>
    <mergeCell ref="B123:C123"/>
    <mergeCell ref="D123:E123"/>
    <mergeCell ref="F123:G123"/>
    <mergeCell ref="I123:J123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26:C126"/>
    <mergeCell ref="D126:E126"/>
    <mergeCell ref="F126:G126"/>
    <mergeCell ref="I126:J126"/>
    <mergeCell ref="B127:C127"/>
    <mergeCell ref="D127:E127"/>
    <mergeCell ref="F127:G127"/>
    <mergeCell ref="I127:J127"/>
    <mergeCell ref="B136:C136"/>
    <mergeCell ref="D136:E136"/>
    <mergeCell ref="F136:G136"/>
    <mergeCell ref="I136:J136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37:C137"/>
    <mergeCell ref="D137:E137"/>
    <mergeCell ref="F137:G137"/>
    <mergeCell ref="I137:J137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48:C148"/>
    <mergeCell ref="D148:E148"/>
    <mergeCell ref="F148:G148"/>
    <mergeCell ref="I148:J148"/>
    <mergeCell ref="B149:J149"/>
    <mergeCell ref="B150:C150"/>
    <mergeCell ref="D150:E150"/>
    <mergeCell ref="F150:G150"/>
    <mergeCell ref="I150:J150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55:J155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0:C160"/>
    <mergeCell ref="D160:E160"/>
    <mergeCell ref="F160:G160"/>
    <mergeCell ref="I160:J160"/>
    <mergeCell ref="B161:J161"/>
    <mergeCell ref="B162:C162"/>
    <mergeCell ref="D162:E162"/>
    <mergeCell ref="F162:G162"/>
    <mergeCell ref="I162:J162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67:J167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2:C172"/>
    <mergeCell ref="D172:E172"/>
    <mergeCell ref="F172:G172"/>
    <mergeCell ref="I172:J172"/>
    <mergeCell ref="B173:J173"/>
    <mergeCell ref="B174:C174"/>
    <mergeCell ref="D174:E174"/>
    <mergeCell ref="F174:G174"/>
    <mergeCell ref="I174:J174"/>
    <mergeCell ref="B179:J179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84:J184"/>
    <mergeCell ref="B185:C185"/>
    <mergeCell ref="D185:E185"/>
    <mergeCell ref="F185:G185"/>
    <mergeCell ref="I185:J185"/>
    <mergeCell ref="B186:C186"/>
    <mergeCell ref="D186:E186"/>
    <mergeCell ref="F186:G186"/>
    <mergeCell ref="I186:J186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90:C190"/>
    <mergeCell ref="D190:E190"/>
    <mergeCell ref="F190:G190"/>
    <mergeCell ref="I190:J190"/>
    <mergeCell ref="B191:C191"/>
    <mergeCell ref="D191:E191"/>
    <mergeCell ref="F191:G191"/>
    <mergeCell ref="I191:J191"/>
    <mergeCell ref="B187:C187"/>
    <mergeCell ref="D187:E187"/>
    <mergeCell ref="F187:G187"/>
    <mergeCell ref="I187:J187"/>
    <mergeCell ref="B188:J188"/>
    <mergeCell ref="B189:C189"/>
    <mergeCell ref="D189:E189"/>
    <mergeCell ref="F189:G189"/>
    <mergeCell ref="I189:J189"/>
    <mergeCell ref="B196:C196"/>
    <mergeCell ref="D196:E196"/>
    <mergeCell ref="F196:G196"/>
    <mergeCell ref="I196:J196"/>
    <mergeCell ref="B197:C197"/>
    <mergeCell ref="D197:E197"/>
    <mergeCell ref="F197:G197"/>
    <mergeCell ref="I197:J197"/>
    <mergeCell ref="B194:C194"/>
    <mergeCell ref="D194:E194"/>
    <mergeCell ref="F194:G194"/>
    <mergeCell ref="I194:J194"/>
    <mergeCell ref="B195:C195"/>
    <mergeCell ref="D195:E195"/>
    <mergeCell ref="F195:G195"/>
    <mergeCell ref="I195:J195"/>
    <mergeCell ref="B192:C192"/>
    <mergeCell ref="D192:E192"/>
    <mergeCell ref="F192:G192"/>
    <mergeCell ref="I192:J192"/>
    <mergeCell ref="B193:C193"/>
    <mergeCell ref="D193:E193"/>
    <mergeCell ref="F193:G193"/>
    <mergeCell ref="I193:J193"/>
    <mergeCell ref="B202:C202"/>
    <mergeCell ref="D202:E202"/>
    <mergeCell ref="F202:G202"/>
    <mergeCell ref="I202:J202"/>
    <mergeCell ref="B203:C203"/>
    <mergeCell ref="D203:E203"/>
    <mergeCell ref="F203:G203"/>
    <mergeCell ref="I203:J203"/>
    <mergeCell ref="B200:C200"/>
    <mergeCell ref="D200:E200"/>
    <mergeCell ref="F200:G200"/>
    <mergeCell ref="I200:J200"/>
    <mergeCell ref="B201:C201"/>
    <mergeCell ref="D201:E201"/>
    <mergeCell ref="F201:G201"/>
    <mergeCell ref="I201:J201"/>
    <mergeCell ref="B198:C198"/>
    <mergeCell ref="D198:E198"/>
    <mergeCell ref="F198:G198"/>
    <mergeCell ref="I198:J198"/>
    <mergeCell ref="B199:C199"/>
    <mergeCell ref="D199:E199"/>
    <mergeCell ref="F199:G199"/>
    <mergeCell ref="I199:J199"/>
    <mergeCell ref="B207:C207"/>
    <mergeCell ref="D207:E207"/>
    <mergeCell ref="F207:G207"/>
    <mergeCell ref="I207:J207"/>
    <mergeCell ref="B208:C208"/>
    <mergeCell ref="D208:E208"/>
    <mergeCell ref="F208:G208"/>
    <mergeCell ref="I208:J208"/>
    <mergeCell ref="B204:C204"/>
    <mergeCell ref="D204:E204"/>
    <mergeCell ref="F204:G204"/>
    <mergeCell ref="I204:J204"/>
    <mergeCell ref="B205:J205"/>
    <mergeCell ref="B206:C206"/>
    <mergeCell ref="D206:E206"/>
    <mergeCell ref="F206:G206"/>
    <mergeCell ref="I206:J206"/>
    <mergeCell ref="B214:C214"/>
    <mergeCell ref="D214:E214"/>
    <mergeCell ref="F214:G214"/>
    <mergeCell ref="I214:J214"/>
    <mergeCell ref="B215:C215"/>
    <mergeCell ref="D215:E215"/>
    <mergeCell ref="F215:G215"/>
    <mergeCell ref="I215:J215"/>
    <mergeCell ref="B212:C212"/>
    <mergeCell ref="D212:E212"/>
    <mergeCell ref="F212:G212"/>
    <mergeCell ref="I212:J212"/>
    <mergeCell ref="B213:C213"/>
    <mergeCell ref="D213:E213"/>
    <mergeCell ref="F213:G213"/>
    <mergeCell ref="I213:J213"/>
    <mergeCell ref="B209:J209"/>
    <mergeCell ref="B210:C210"/>
    <mergeCell ref="D210:E210"/>
    <mergeCell ref="F210:G210"/>
    <mergeCell ref="I210:J210"/>
    <mergeCell ref="B211:C211"/>
    <mergeCell ref="D211:E211"/>
    <mergeCell ref="F211:G211"/>
    <mergeCell ref="I211:J211"/>
    <mergeCell ref="B220:C220"/>
    <mergeCell ref="D220:E220"/>
    <mergeCell ref="F220:G220"/>
    <mergeCell ref="I220:J220"/>
    <mergeCell ref="B221:C221"/>
    <mergeCell ref="D221:E221"/>
    <mergeCell ref="F221:G221"/>
    <mergeCell ref="I221:J221"/>
    <mergeCell ref="B218:C218"/>
    <mergeCell ref="D218:E218"/>
    <mergeCell ref="F218:G218"/>
    <mergeCell ref="I218:J218"/>
    <mergeCell ref="B219:C219"/>
    <mergeCell ref="D219:E219"/>
    <mergeCell ref="F219:G219"/>
    <mergeCell ref="I219:J219"/>
    <mergeCell ref="B216:C216"/>
    <mergeCell ref="D216:E216"/>
    <mergeCell ref="F216:G216"/>
    <mergeCell ref="I216:J216"/>
    <mergeCell ref="B217:C217"/>
    <mergeCell ref="D217:E217"/>
    <mergeCell ref="F217:G217"/>
    <mergeCell ref="I217:J217"/>
    <mergeCell ref="B227:C227"/>
    <mergeCell ref="D227:E227"/>
    <mergeCell ref="F227:G227"/>
    <mergeCell ref="I227:J227"/>
    <mergeCell ref="B228:C228"/>
    <mergeCell ref="D228:E228"/>
    <mergeCell ref="F228:G228"/>
    <mergeCell ref="I228:J228"/>
    <mergeCell ref="B225:C225"/>
    <mergeCell ref="D225:E225"/>
    <mergeCell ref="F225:G225"/>
    <mergeCell ref="I225:J225"/>
    <mergeCell ref="B226:C226"/>
    <mergeCell ref="D226:E226"/>
    <mergeCell ref="F226:G226"/>
    <mergeCell ref="I226:J226"/>
    <mergeCell ref="B222:C222"/>
    <mergeCell ref="D222:E222"/>
    <mergeCell ref="F222:G222"/>
    <mergeCell ref="I222:J222"/>
    <mergeCell ref="B223:J223"/>
    <mergeCell ref="B224:C224"/>
    <mergeCell ref="D224:E224"/>
    <mergeCell ref="F224:G224"/>
    <mergeCell ref="I224:J224"/>
    <mergeCell ref="B232:C232"/>
    <mergeCell ref="D232:E232"/>
    <mergeCell ref="F232:G232"/>
    <mergeCell ref="I232:J232"/>
    <mergeCell ref="B233:C233"/>
    <mergeCell ref="D233:E233"/>
    <mergeCell ref="F233:G233"/>
    <mergeCell ref="I233:J233"/>
    <mergeCell ref="B229:C229"/>
    <mergeCell ref="D229:E229"/>
    <mergeCell ref="F229:G229"/>
    <mergeCell ref="I229:J229"/>
    <mergeCell ref="B230:J230"/>
    <mergeCell ref="B231:C231"/>
    <mergeCell ref="D231:E231"/>
    <mergeCell ref="F231:G231"/>
    <mergeCell ref="I231:J231"/>
    <mergeCell ref="B236:J236"/>
    <mergeCell ref="B237:C237"/>
    <mergeCell ref="D237:E237"/>
    <mergeCell ref="F237:G237"/>
    <mergeCell ref="I237:J237"/>
    <mergeCell ref="B238:C238"/>
    <mergeCell ref="D238:E238"/>
    <mergeCell ref="F238:G238"/>
    <mergeCell ref="I238:J238"/>
    <mergeCell ref="B234:C234"/>
    <mergeCell ref="D234:E234"/>
    <mergeCell ref="F234:G234"/>
    <mergeCell ref="I234:J234"/>
    <mergeCell ref="B235:C235"/>
    <mergeCell ref="D235:E235"/>
    <mergeCell ref="F235:G235"/>
    <mergeCell ref="I235:J235"/>
    <mergeCell ref="B242:C242"/>
    <mergeCell ref="D242:E242"/>
    <mergeCell ref="F242:G242"/>
    <mergeCell ref="I242:J242"/>
    <mergeCell ref="B243:C243"/>
    <mergeCell ref="D243:E243"/>
    <mergeCell ref="F243:G243"/>
    <mergeCell ref="I243:J243"/>
    <mergeCell ref="B239:C239"/>
    <mergeCell ref="D239:E239"/>
    <mergeCell ref="F239:G239"/>
    <mergeCell ref="I239:J239"/>
    <mergeCell ref="B240:J240"/>
    <mergeCell ref="B241:C241"/>
    <mergeCell ref="D241:E241"/>
    <mergeCell ref="F241:G241"/>
    <mergeCell ref="I241:J241"/>
    <mergeCell ref="B247:C247"/>
    <mergeCell ref="D247:E247"/>
    <mergeCell ref="F247:G247"/>
    <mergeCell ref="I247:J247"/>
    <mergeCell ref="B248:C248"/>
    <mergeCell ref="D248:E248"/>
    <mergeCell ref="F248:G248"/>
    <mergeCell ref="I248:J248"/>
    <mergeCell ref="B244:C244"/>
    <mergeCell ref="D244:E244"/>
    <mergeCell ref="F244:G244"/>
    <mergeCell ref="I244:J244"/>
    <mergeCell ref="B245:J245"/>
    <mergeCell ref="B246:C246"/>
    <mergeCell ref="D246:E246"/>
    <mergeCell ref="F246:G246"/>
    <mergeCell ref="I246:J246"/>
    <mergeCell ref="B253:C253"/>
    <mergeCell ref="D253:E253"/>
    <mergeCell ref="F253:G253"/>
    <mergeCell ref="I253:J253"/>
    <mergeCell ref="B254:C254"/>
    <mergeCell ref="D254:E254"/>
    <mergeCell ref="F254:G254"/>
    <mergeCell ref="I254:J254"/>
    <mergeCell ref="B251:C251"/>
    <mergeCell ref="D251:E251"/>
    <mergeCell ref="F251:G251"/>
    <mergeCell ref="I251:J251"/>
    <mergeCell ref="B252:C252"/>
    <mergeCell ref="D252:E252"/>
    <mergeCell ref="F252:G252"/>
    <mergeCell ref="I252:J252"/>
    <mergeCell ref="B249:C249"/>
    <mergeCell ref="D249:E249"/>
    <mergeCell ref="F249:G249"/>
    <mergeCell ref="I249:J249"/>
    <mergeCell ref="B250:C250"/>
    <mergeCell ref="D250:E250"/>
    <mergeCell ref="F250:G250"/>
    <mergeCell ref="I250:J250"/>
    <mergeCell ref="B260:C260"/>
    <mergeCell ref="D260:E260"/>
    <mergeCell ref="F260:G260"/>
    <mergeCell ref="I260:J260"/>
    <mergeCell ref="B261:C261"/>
    <mergeCell ref="D261:E261"/>
    <mergeCell ref="F261:G261"/>
    <mergeCell ref="I261:J261"/>
    <mergeCell ref="B258:C258"/>
    <mergeCell ref="D258:E258"/>
    <mergeCell ref="F258:G258"/>
    <mergeCell ref="I258:J258"/>
    <mergeCell ref="B259:C259"/>
    <mergeCell ref="D259:E259"/>
    <mergeCell ref="F259:G259"/>
    <mergeCell ref="I259:J259"/>
    <mergeCell ref="B255:C255"/>
    <mergeCell ref="D255:E255"/>
    <mergeCell ref="F255:G255"/>
    <mergeCell ref="I255:J255"/>
    <mergeCell ref="B256:J256"/>
    <mergeCell ref="B257:C257"/>
    <mergeCell ref="D257:E257"/>
    <mergeCell ref="F257:G257"/>
    <mergeCell ref="I257:J257"/>
    <mergeCell ref="B267:C267"/>
    <mergeCell ref="D267:E267"/>
    <mergeCell ref="F267:G267"/>
    <mergeCell ref="I267:J267"/>
    <mergeCell ref="B268:C268"/>
    <mergeCell ref="D268:E268"/>
    <mergeCell ref="F268:G268"/>
    <mergeCell ref="I268:J268"/>
    <mergeCell ref="B265:C265"/>
    <mergeCell ref="D265:E265"/>
    <mergeCell ref="F265:G265"/>
    <mergeCell ref="I265:J265"/>
    <mergeCell ref="B266:C266"/>
    <mergeCell ref="D266:E266"/>
    <mergeCell ref="F266:G266"/>
    <mergeCell ref="I266:J266"/>
    <mergeCell ref="B262:C262"/>
    <mergeCell ref="D262:E262"/>
    <mergeCell ref="F262:G262"/>
    <mergeCell ref="I262:J262"/>
    <mergeCell ref="B263:J263"/>
    <mergeCell ref="B264:C264"/>
    <mergeCell ref="D264:E264"/>
    <mergeCell ref="F264:G264"/>
    <mergeCell ref="I264:J264"/>
    <mergeCell ref="B274:C274"/>
    <mergeCell ref="D274:E274"/>
    <mergeCell ref="F274:G274"/>
    <mergeCell ref="I274:J274"/>
    <mergeCell ref="B275:C275"/>
    <mergeCell ref="D275:E275"/>
    <mergeCell ref="F275:G275"/>
    <mergeCell ref="I275:J275"/>
    <mergeCell ref="B272:C272"/>
    <mergeCell ref="D272:E272"/>
    <mergeCell ref="F272:G272"/>
    <mergeCell ref="I272:J272"/>
    <mergeCell ref="B273:C273"/>
    <mergeCell ref="D273:E273"/>
    <mergeCell ref="F273:G273"/>
    <mergeCell ref="I273:J273"/>
    <mergeCell ref="B269:J269"/>
    <mergeCell ref="B270:C270"/>
    <mergeCell ref="D270:E270"/>
    <mergeCell ref="F270:G270"/>
    <mergeCell ref="I270:J270"/>
    <mergeCell ref="B271:C271"/>
    <mergeCell ref="D271:E271"/>
    <mergeCell ref="F271:G271"/>
    <mergeCell ref="I271:J271"/>
    <mergeCell ref="B281:C281"/>
    <mergeCell ref="D281:E281"/>
    <mergeCell ref="F281:G281"/>
    <mergeCell ref="I281:J281"/>
    <mergeCell ref="B282:C282"/>
    <mergeCell ref="D282:E282"/>
    <mergeCell ref="F282:G282"/>
    <mergeCell ref="I282:J282"/>
    <mergeCell ref="B279:C279"/>
    <mergeCell ref="D279:E279"/>
    <mergeCell ref="F279:G279"/>
    <mergeCell ref="I279:J279"/>
    <mergeCell ref="B280:C280"/>
    <mergeCell ref="D280:E280"/>
    <mergeCell ref="F280:G280"/>
    <mergeCell ref="I280:J280"/>
    <mergeCell ref="B276:C276"/>
    <mergeCell ref="D276:E276"/>
    <mergeCell ref="F276:G276"/>
    <mergeCell ref="I276:J276"/>
    <mergeCell ref="B277:J277"/>
    <mergeCell ref="B278:C278"/>
    <mergeCell ref="D278:E278"/>
    <mergeCell ref="F278:G278"/>
    <mergeCell ref="I278:J278"/>
    <mergeCell ref="B288:C288"/>
    <mergeCell ref="D288:E288"/>
    <mergeCell ref="F288:G288"/>
    <mergeCell ref="I288:J288"/>
    <mergeCell ref="B286:C286"/>
    <mergeCell ref="D286:E286"/>
    <mergeCell ref="F286:G286"/>
    <mergeCell ref="I286:J286"/>
    <mergeCell ref="B287:C287"/>
    <mergeCell ref="D287:E287"/>
    <mergeCell ref="F287:G287"/>
    <mergeCell ref="I287:J287"/>
    <mergeCell ref="B283:C283"/>
    <mergeCell ref="D283:E283"/>
    <mergeCell ref="F283:G283"/>
    <mergeCell ref="I283:J283"/>
    <mergeCell ref="B284:J284"/>
    <mergeCell ref="B285:C285"/>
    <mergeCell ref="D285:E285"/>
    <mergeCell ref="F285:G285"/>
    <mergeCell ref="I285:J285"/>
  </mergeCells>
  <pageMargins left="0.7" right="0.7" top="0.75" bottom="0.75" header="0.3" footer="0.3"/>
  <pageSetup paperSize="9" scale="87" orientation="landscape" horizontalDpi="300" verticalDpi="300" r:id="rId1"/>
  <rowBreaks count="5" manualBreakCount="5">
    <brk id="108" max="9" man="1"/>
    <brk id="148" max="16383" man="1"/>
    <brk id="208" max="16383" man="1"/>
    <brk id="239" max="16383" man="1"/>
    <brk id="26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9"/>
  <sheetViews>
    <sheetView tabSelected="1" zoomScaleNormal="100" workbookViewId="0">
      <selection activeCell="D17" sqref="D17:E17"/>
    </sheetView>
  </sheetViews>
  <sheetFormatPr defaultRowHeight="12.75" x14ac:dyDescent="0.2"/>
  <cols>
    <col min="1" max="1" width="2.28515625" style="189" customWidth="1"/>
    <col min="2" max="2" width="0" style="189" hidden="1" customWidth="1"/>
    <col min="3" max="3" width="11.7109375" style="189" customWidth="1"/>
    <col min="4" max="4" width="6.5703125" style="189" customWidth="1"/>
    <col min="5" max="5" width="58.5703125" style="189" customWidth="1"/>
    <col min="6" max="6" width="20.42578125" style="189" customWidth="1"/>
    <col min="7" max="7" width="11.140625" style="189" customWidth="1"/>
    <col min="8" max="8" width="14.85546875" style="189" customWidth="1"/>
    <col min="9" max="9" width="30.140625" style="189" customWidth="1"/>
    <col min="10" max="10" width="5" style="189" customWidth="1"/>
    <col min="11" max="11" width="0.85546875" style="189" customWidth="1"/>
    <col min="12" max="12" width="1.42578125" style="189" customWidth="1"/>
    <col min="13" max="256" width="9.140625" style="189"/>
    <col min="257" max="257" width="2.28515625" style="189" customWidth="1"/>
    <col min="258" max="258" width="0" style="189" hidden="1" customWidth="1"/>
    <col min="259" max="259" width="11.7109375" style="189" customWidth="1"/>
    <col min="260" max="260" width="6.5703125" style="189" customWidth="1"/>
    <col min="261" max="261" width="58.5703125" style="189" customWidth="1"/>
    <col min="262" max="262" width="20.42578125" style="189" customWidth="1"/>
    <col min="263" max="263" width="11.140625" style="189" customWidth="1"/>
    <col min="264" max="264" width="14.85546875" style="189" customWidth="1"/>
    <col min="265" max="265" width="30.140625" style="189" customWidth="1"/>
    <col min="266" max="266" width="5" style="189" customWidth="1"/>
    <col min="267" max="267" width="0.85546875" style="189" customWidth="1"/>
    <col min="268" max="268" width="1.42578125" style="189" customWidth="1"/>
    <col min="269" max="512" width="9.140625" style="189"/>
    <col min="513" max="513" width="2.28515625" style="189" customWidth="1"/>
    <col min="514" max="514" width="0" style="189" hidden="1" customWidth="1"/>
    <col min="515" max="515" width="11.7109375" style="189" customWidth="1"/>
    <col min="516" max="516" width="6.5703125" style="189" customWidth="1"/>
    <col min="517" max="517" width="58.5703125" style="189" customWidth="1"/>
    <col min="518" max="518" width="20.42578125" style="189" customWidth="1"/>
    <col min="519" max="519" width="11.140625" style="189" customWidth="1"/>
    <col min="520" max="520" width="14.85546875" style="189" customWidth="1"/>
    <col min="521" max="521" width="30.140625" style="189" customWidth="1"/>
    <col min="522" max="522" width="5" style="189" customWidth="1"/>
    <col min="523" max="523" width="0.85546875" style="189" customWidth="1"/>
    <col min="524" max="524" width="1.42578125" style="189" customWidth="1"/>
    <col min="525" max="768" width="9.140625" style="189"/>
    <col min="769" max="769" width="2.28515625" style="189" customWidth="1"/>
    <col min="770" max="770" width="0" style="189" hidden="1" customWidth="1"/>
    <col min="771" max="771" width="11.7109375" style="189" customWidth="1"/>
    <col min="772" max="772" width="6.5703125" style="189" customWidth="1"/>
    <col min="773" max="773" width="58.5703125" style="189" customWidth="1"/>
    <col min="774" max="774" width="20.42578125" style="189" customWidth="1"/>
    <col min="775" max="775" width="11.140625" style="189" customWidth="1"/>
    <col min="776" max="776" width="14.85546875" style="189" customWidth="1"/>
    <col min="777" max="777" width="30.140625" style="189" customWidth="1"/>
    <col min="778" max="778" width="5" style="189" customWidth="1"/>
    <col min="779" max="779" width="0.85546875" style="189" customWidth="1"/>
    <col min="780" max="780" width="1.42578125" style="189" customWidth="1"/>
    <col min="781" max="1024" width="9.140625" style="189"/>
    <col min="1025" max="1025" width="2.28515625" style="189" customWidth="1"/>
    <col min="1026" max="1026" width="0" style="189" hidden="1" customWidth="1"/>
    <col min="1027" max="1027" width="11.7109375" style="189" customWidth="1"/>
    <col min="1028" max="1028" width="6.5703125" style="189" customWidth="1"/>
    <col min="1029" max="1029" width="58.5703125" style="189" customWidth="1"/>
    <col min="1030" max="1030" width="20.42578125" style="189" customWidth="1"/>
    <col min="1031" max="1031" width="11.140625" style="189" customWidth="1"/>
    <col min="1032" max="1032" width="14.85546875" style="189" customWidth="1"/>
    <col min="1033" max="1033" width="30.140625" style="189" customWidth="1"/>
    <col min="1034" max="1034" width="5" style="189" customWidth="1"/>
    <col min="1035" max="1035" width="0.85546875" style="189" customWidth="1"/>
    <col min="1036" max="1036" width="1.42578125" style="189" customWidth="1"/>
    <col min="1037" max="1280" width="9.140625" style="189"/>
    <col min="1281" max="1281" width="2.28515625" style="189" customWidth="1"/>
    <col min="1282" max="1282" width="0" style="189" hidden="1" customWidth="1"/>
    <col min="1283" max="1283" width="11.7109375" style="189" customWidth="1"/>
    <col min="1284" max="1284" width="6.5703125" style="189" customWidth="1"/>
    <col min="1285" max="1285" width="58.5703125" style="189" customWidth="1"/>
    <col min="1286" max="1286" width="20.42578125" style="189" customWidth="1"/>
    <col min="1287" max="1287" width="11.140625" style="189" customWidth="1"/>
    <col min="1288" max="1288" width="14.85546875" style="189" customWidth="1"/>
    <col min="1289" max="1289" width="30.140625" style="189" customWidth="1"/>
    <col min="1290" max="1290" width="5" style="189" customWidth="1"/>
    <col min="1291" max="1291" width="0.85546875" style="189" customWidth="1"/>
    <col min="1292" max="1292" width="1.42578125" style="189" customWidth="1"/>
    <col min="1293" max="1536" width="9.140625" style="189"/>
    <col min="1537" max="1537" width="2.28515625" style="189" customWidth="1"/>
    <col min="1538" max="1538" width="0" style="189" hidden="1" customWidth="1"/>
    <col min="1539" max="1539" width="11.7109375" style="189" customWidth="1"/>
    <col min="1540" max="1540" width="6.5703125" style="189" customWidth="1"/>
    <col min="1541" max="1541" width="58.5703125" style="189" customWidth="1"/>
    <col min="1542" max="1542" width="20.42578125" style="189" customWidth="1"/>
    <col min="1543" max="1543" width="11.140625" style="189" customWidth="1"/>
    <col min="1544" max="1544" width="14.85546875" style="189" customWidth="1"/>
    <col min="1545" max="1545" width="30.140625" style="189" customWidth="1"/>
    <col min="1546" max="1546" width="5" style="189" customWidth="1"/>
    <col min="1547" max="1547" width="0.85546875" style="189" customWidth="1"/>
    <col min="1548" max="1548" width="1.42578125" style="189" customWidth="1"/>
    <col min="1549" max="1792" width="9.140625" style="189"/>
    <col min="1793" max="1793" width="2.28515625" style="189" customWidth="1"/>
    <col min="1794" max="1794" width="0" style="189" hidden="1" customWidth="1"/>
    <col min="1795" max="1795" width="11.7109375" style="189" customWidth="1"/>
    <col min="1796" max="1796" width="6.5703125" style="189" customWidth="1"/>
    <col min="1797" max="1797" width="58.5703125" style="189" customWidth="1"/>
    <col min="1798" max="1798" width="20.42578125" style="189" customWidth="1"/>
    <col min="1799" max="1799" width="11.140625" style="189" customWidth="1"/>
    <col min="1800" max="1800" width="14.85546875" style="189" customWidth="1"/>
    <col min="1801" max="1801" width="30.140625" style="189" customWidth="1"/>
    <col min="1802" max="1802" width="5" style="189" customWidth="1"/>
    <col min="1803" max="1803" width="0.85546875" style="189" customWidth="1"/>
    <col min="1804" max="1804" width="1.42578125" style="189" customWidth="1"/>
    <col min="1805" max="2048" width="9.140625" style="189"/>
    <col min="2049" max="2049" width="2.28515625" style="189" customWidth="1"/>
    <col min="2050" max="2050" width="0" style="189" hidden="1" customWidth="1"/>
    <col min="2051" max="2051" width="11.7109375" style="189" customWidth="1"/>
    <col min="2052" max="2052" width="6.5703125" style="189" customWidth="1"/>
    <col min="2053" max="2053" width="58.5703125" style="189" customWidth="1"/>
    <col min="2054" max="2054" width="20.42578125" style="189" customWidth="1"/>
    <col min="2055" max="2055" width="11.140625" style="189" customWidth="1"/>
    <col min="2056" max="2056" width="14.85546875" style="189" customWidth="1"/>
    <col min="2057" max="2057" width="30.140625" style="189" customWidth="1"/>
    <col min="2058" max="2058" width="5" style="189" customWidth="1"/>
    <col min="2059" max="2059" width="0.85546875" style="189" customWidth="1"/>
    <col min="2060" max="2060" width="1.42578125" style="189" customWidth="1"/>
    <col min="2061" max="2304" width="9.140625" style="189"/>
    <col min="2305" max="2305" width="2.28515625" style="189" customWidth="1"/>
    <col min="2306" max="2306" width="0" style="189" hidden="1" customWidth="1"/>
    <col min="2307" max="2307" width="11.7109375" style="189" customWidth="1"/>
    <col min="2308" max="2308" width="6.5703125" style="189" customWidth="1"/>
    <col min="2309" max="2309" width="58.5703125" style="189" customWidth="1"/>
    <col min="2310" max="2310" width="20.42578125" style="189" customWidth="1"/>
    <col min="2311" max="2311" width="11.140625" style="189" customWidth="1"/>
    <col min="2312" max="2312" width="14.85546875" style="189" customWidth="1"/>
    <col min="2313" max="2313" width="30.140625" style="189" customWidth="1"/>
    <col min="2314" max="2314" width="5" style="189" customWidth="1"/>
    <col min="2315" max="2315" width="0.85546875" style="189" customWidth="1"/>
    <col min="2316" max="2316" width="1.42578125" style="189" customWidth="1"/>
    <col min="2317" max="2560" width="9.140625" style="189"/>
    <col min="2561" max="2561" width="2.28515625" style="189" customWidth="1"/>
    <col min="2562" max="2562" width="0" style="189" hidden="1" customWidth="1"/>
    <col min="2563" max="2563" width="11.7109375" style="189" customWidth="1"/>
    <col min="2564" max="2564" width="6.5703125" style="189" customWidth="1"/>
    <col min="2565" max="2565" width="58.5703125" style="189" customWidth="1"/>
    <col min="2566" max="2566" width="20.42578125" style="189" customWidth="1"/>
    <col min="2567" max="2567" width="11.140625" style="189" customWidth="1"/>
    <col min="2568" max="2568" width="14.85546875" style="189" customWidth="1"/>
    <col min="2569" max="2569" width="30.140625" style="189" customWidth="1"/>
    <col min="2570" max="2570" width="5" style="189" customWidth="1"/>
    <col min="2571" max="2571" width="0.85546875" style="189" customWidth="1"/>
    <col min="2572" max="2572" width="1.42578125" style="189" customWidth="1"/>
    <col min="2573" max="2816" width="9.140625" style="189"/>
    <col min="2817" max="2817" width="2.28515625" style="189" customWidth="1"/>
    <col min="2818" max="2818" width="0" style="189" hidden="1" customWidth="1"/>
    <col min="2819" max="2819" width="11.7109375" style="189" customWidth="1"/>
    <col min="2820" max="2820" width="6.5703125" style="189" customWidth="1"/>
    <col min="2821" max="2821" width="58.5703125" style="189" customWidth="1"/>
    <col min="2822" max="2822" width="20.42578125" style="189" customWidth="1"/>
    <col min="2823" max="2823" width="11.140625" style="189" customWidth="1"/>
    <col min="2824" max="2824" width="14.85546875" style="189" customWidth="1"/>
    <col min="2825" max="2825" width="30.140625" style="189" customWidth="1"/>
    <col min="2826" max="2826" width="5" style="189" customWidth="1"/>
    <col min="2827" max="2827" width="0.85546875" style="189" customWidth="1"/>
    <col min="2828" max="2828" width="1.42578125" style="189" customWidth="1"/>
    <col min="2829" max="3072" width="9.140625" style="189"/>
    <col min="3073" max="3073" width="2.28515625" style="189" customWidth="1"/>
    <col min="3074" max="3074" width="0" style="189" hidden="1" customWidth="1"/>
    <col min="3075" max="3075" width="11.7109375" style="189" customWidth="1"/>
    <col min="3076" max="3076" width="6.5703125" style="189" customWidth="1"/>
    <col min="3077" max="3077" width="58.5703125" style="189" customWidth="1"/>
    <col min="3078" max="3078" width="20.42578125" style="189" customWidth="1"/>
    <col min="3079" max="3079" width="11.140625" style="189" customWidth="1"/>
    <col min="3080" max="3080" width="14.85546875" style="189" customWidth="1"/>
    <col min="3081" max="3081" width="30.140625" style="189" customWidth="1"/>
    <col min="3082" max="3082" width="5" style="189" customWidth="1"/>
    <col min="3083" max="3083" width="0.85546875" style="189" customWidth="1"/>
    <col min="3084" max="3084" width="1.42578125" style="189" customWidth="1"/>
    <col min="3085" max="3328" width="9.140625" style="189"/>
    <col min="3329" max="3329" width="2.28515625" style="189" customWidth="1"/>
    <col min="3330" max="3330" width="0" style="189" hidden="1" customWidth="1"/>
    <col min="3331" max="3331" width="11.7109375" style="189" customWidth="1"/>
    <col min="3332" max="3332" width="6.5703125" style="189" customWidth="1"/>
    <col min="3333" max="3333" width="58.5703125" style="189" customWidth="1"/>
    <col min="3334" max="3334" width="20.42578125" style="189" customWidth="1"/>
    <col min="3335" max="3335" width="11.140625" style="189" customWidth="1"/>
    <col min="3336" max="3336" width="14.85546875" style="189" customWidth="1"/>
    <col min="3337" max="3337" width="30.140625" style="189" customWidth="1"/>
    <col min="3338" max="3338" width="5" style="189" customWidth="1"/>
    <col min="3339" max="3339" width="0.85546875" style="189" customWidth="1"/>
    <col min="3340" max="3340" width="1.42578125" style="189" customWidth="1"/>
    <col min="3341" max="3584" width="9.140625" style="189"/>
    <col min="3585" max="3585" width="2.28515625" style="189" customWidth="1"/>
    <col min="3586" max="3586" width="0" style="189" hidden="1" customWidth="1"/>
    <col min="3587" max="3587" width="11.7109375" style="189" customWidth="1"/>
    <col min="3588" max="3588" width="6.5703125" style="189" customWidth="1"/>
    <col min="3589" max="3589" width="58.5703125" style="189" customWidth="1"/>
    <col min="3590" max="3590" width="20.42578125" style="189" customWidth="1"/>
    <col min="3591" max="3591" width="11.140625" style="189" customWidth="1"/>
    <col min="3592" max="3592" width="14.85546875" style="189" customWidth="1"/>
    <col min="3593" max="3593" width="30.140625" style="189" customWidth="1"/>
    <col min="3594" max="3594" width="5" style="189" customWidth="1"/>
    <col min="3595" max="3595" width="0.85546875" style="189" customWidth="1"/>
    <col min="3596" max="3596" width="1.42578125" style="189" customWidth="1"/>
    <col min="3597" max="3840" width="9.140625" style="189"/>
    <col min="3841" max="3841" width="2.28515625" style="189" customWidth="1"/>
    <col min="3842" max="3842" width="0" style="189" hidden="1" customWidth="1"/>
    <col min="3843" max="3843" width="11.7109375" style="189" customWidth="1"/>
    <col min="3844" max="3844" width="6.5703125" style="189" customWidth="1"/>
    <col min="3845" max="3845" width="58.5703125" style="189" customWidth="1"/>
    <col min="3846" max="3846" width="20.42578125" style="189" customWidth="1"/>
    <col min="3847" max="3847" width="11.140625" style="189" customWidth="1"/>
    <col min="3848" max="3848" width="14.85546875" style="189" customWidth="1"/>
    <col min="3849" max="3849" width="30.140625" style="189" customWidth="1"/>
    <col min="3850" max="3850" width="5" style="189" customWidth="1"/>
    <col min="3851" max="3851" width="0.85546875" style="189" customWidth="1"/>
    <col min="3852" max="3852" width="1.42578125" style="189" customWidth="1"/>
    <col min="3853" max="4096" width="9.140625" style="189"/>
    <col min="4097" max="4097" width="2.28515625" style="189" customWidth="1"/>
    <col min="4098" max="4098" width="0" style="189" hidden="1" customWidth="1"/>
    <col min="4099" max="4099" width="11.7109375" style="189" customWidth="1"/>
    <col min="4100" max="4100" width="6.5703125" style="189" customWidth="1"/>
    <col min="4101" max="4101" width="58.5703125" style="189" customWidth="1"/>
    <col min="4102" max="4102" width="20.42578125" style="189" customWidth="1"/>
    <col min="4103" max="4103" width="11.140625" style="189" customWidth="1"/>
    <col min="4104" max="4104" width="14.85546875" style="189" customWidth="1"/>
    <col min="4105" max="4105" width="30.140625" style="189" customWidth="1"/>
    <col min="4106" max="4106" width="5" style="189" customWidth="1"/>
    <col min="4107" max="4107" width="0.85546875" style="189" customWidth="1"/>
    <col min="4108" max="4108" width="1.42578125" style="189" customWidth="1"/>
    <col min="4109" max="4352" width="9.140625" style="189"/>
    <col min="4353" max="4353" width="2.28515625" style="189" customWidth="1"/>
    <col min="4354" max="4354" width="0" style="189" hidden="1" customWidth="1"/>
    <col min="4355" max="4355" width="11.7109375" style="189" customWidth="1"/>
    <col min="4356" max="4356" width="6.5703125" style="189" customWidth="1"/>
    <col min="4357" max="4357" width="58.5703125" style="189" customWidth="1"/>
    <col min="4358" max="4358" width="20.42578125" style="189" customWidth="1"/>
    <col min="4359" max="4359" width="11.140625" style="189" customWidth="1"/>
    <col min="4360" max="4360" width="14.85546875" style="189" customWidth="1"/>
    <col min="4361" max="4361" width="30.140625" style="189" customWidth="1"/>
    <col min="4362" max="4362" width="5" style="189" customWidth="1"/>
    <col min="4363" max="4363" width="0.85546875" style="189" customWidth="1"/>
    <col min="4364" max="4364" width="1.42578125" style="189" customWidth="1"/>
    <col min="4365" max="4608" width="9.140625" style="189"/>
    <col min="4609" max="4609" width="2.28515625" style="189" customWidth="1"/>
    <col min="4610" max="4610" width="0" style="189" hidden="1" customWidth="1"/>
    <col min="4611" max="4611" width="11.7109375" style="189" customWidth="1"/>
    <col min="4612" max="4612" width="6.5703125" style="189" customWidth="1"/>
    <col min="4613" max="4613" width="58.5703125" style="189" customWidth="1"/>
    <col min="4614" max="4614" width="20.42578125" style="189" customWidth="1"/>
    <col min="4615" max="4615" width="11.140625" style="189" customWidth="1"/>
    <col min="4616" max="4616" width="14.85546875" style="189" customWidth="1"/>
    <col min="4617" max="4617" width="30.140625" style="189" customWidth="1"/>
    <col min="4618" max="4618" width="5" style="189" customWidth="1"/>
    <col min="4619" max="4619" width="0.85546875" style="189" customWidth="1"/>
    <col min="4620" max="4620" width="1.42578125" style="189" customWidth="1"/>
    <col min="4621" max="4864" width="9.140625" style="189"/>
    <col min="4865" max="4865" width="2.28515625" style="189" customWidth="1"/>
    <col min="4866" max="4866" width="0" style="189" hidden="1" customWidth="1"/>
    <col min="4867" max="4867" width="11.7109375" style="189" customWidth="1"/>
    <col min="4868" max="4868" width="6.5703125" style="189" customWidth="1"/>
    <col min="4869" max="4869" width="58.5703125" style="189" customWidth="1"/>
    <col min="4870" max="4870" width="20.42578125" style="189" customWidth="1"/>
    <col min="4871" max="4871" width="11.140625" style="189" customWidth="1"/>
    <col min="4872" max="4872" width="14.85546875" style="189" customWidth="1"/>
    <col min="4873" max="4873" width="30.140625" style="189" customWidth="1"/>
    <col min="4874" max="4874" width="5" style="189" customWidth="1"/>
    <col min="4875" max="4875" width="0.85546875" style="189" customWidth="1"/>
    <col min="4876" max="4876" width="1.42578125" style="189" customWidth="1"/>
    <col min="4877" max="5120" width="9.140625" style="189"/>
    <col min="5121" max="5121" width="2.28515625" style="189" customWidth="1"/>
    <col min="5122" max="5122" width="0" style="189" hidden="1" customWidth="1"/>
    <col min="5123" max="5123" width="11.7109375" style="189" customWidth="1"/>
    <col min="5124" max="5124" width="6.5703125" style="189" customWidth="1"/>
    <col min="5125" max="5125" width="58.5703125" style="189" customWidth="1"/>
    <col min="5126" max="5126" width="20.42578125" style="189" customWidth="1"/>
    <col min="5127" max="5127" width="11.140625" style="189" customWidth="1"/>
    <col min="5128" max="5128" width="14.85546875" style="189" customWidth="1"/>
    <col min="5129" max="5129" width="30.140625" style="189" customWidth="1"/>
    <col min="5130" max="5130" width="5" style="189" customWidth="1"/>
    <col min="5131" max="5131" width="0.85546875" style="189" customWidth="1"/>
    <col min="5132" max="5132" width="1.42578125" style="189" customWidth="1"/>
    <col min="5133" max="5376" width="9.140625" style="189"/>
    <col min="5377" max="5377" width="2.28515625" style="189" customWidth="1"/>
    <col min="5378" max="5378" width="0" style="189" hidden="1" customWidth="1"/>
    <col min="5379" max="5379" width="11.7109375" style="189" customWidth="1"/>
    <col min="5380" max="5380" width="6.5703125" style="189" customWidth="1"/>
    <col min="5381" max="5381" width="58.5703125" style="189" customWidth="1"/>
    <col min="5382" max="5382" width="20.42578125" style="189" customWidth="1"/>
    <col min="5383" max="5383" width="11.140625" style="189" customWidth="1"/>
    <col min="5384" max="5384" width="14.85546875" style="189" customWidth="1"/>
    <col min="5385" max="5385" width="30.140625" style="189" customWidth="1"/>
    <col min="5386" max="5386" width="5" style="189" customWidth="1"/>
    <col min="5387" max="5387" width="0.85546875" style="189" customWidth="1"/>
    <col min="5388" max="5388" width="1.42578125" style="189" customWidth="1"/>
    <col min="5389" max="5632" width="9.140625" style="189"/>
    <col min="5633" max="5633" width="2.28515625" style="189" customWidth="1"/>
    <col min="5634" max="5634" width="0" style="189" hidden="1" customWidth="1"/>
    <col min="5635" max="5635" width="11.7109375" style="189" customWidth="1"/>
    <col min="5636" max="5636" width="6.5703125" style="189" customWidth="1"/>
    <col min="5637" max="5637" width="58.5703125" style="189" customWidth="1"/>
    <col min="5638" max="5638" width="20.42578125" style="189" customWidth="1"/>
    <col min="5639" max="5639" width="11.140625" style="189" customWidth="1"/>
    <col min="5640" max="5640" width="14.85546875" style="189" customWidth="1"/>
    <col min="5641" max="5641" width="30.140625" style="189" customWidth="1"/>
    <col min="5642" max="5642" width="5" style="189" customWidth="1"/>
    <col min="5643" max="5643" width="0.85546875" style="189" customWidth="1"/>
    <col min="5644" max="5644" width="1.42578125" style="189" customWidth="1"/>
    <col min="5645" max="5888" width="9.140625" style="189"/>
    <col min="5889" max="5889" width="2.28515625" style="189" customWidth="1"/>
    <col min="5890" max="5890" width="0" style="189" hidden="1" customWidth="1"/>
    <col min="5891" max="5891" width="11.7109375" style="189" customWidth="1"/>
    <col min="5892" max="5892" width="6.5703125" style="189" customWidth="1"/>
    <col min="5893" max="5893" width="58.5703125" style="189" customWidth="1"/>
    <col min="5894" max="5894" width="20.42578125" style="189" customWidth="1"/>
    <col min="5895" max="5895" width="11.140625" style="189" customWidth="1"/>
    <col min="5896" max="5896" width="14.85546875" style="189" customWidth="1"/>
    <col min="5897" max="5897" width="30.140625" style="189" customWidth="1"/>
    <col min="5898" max="5898" width="5" style="189" customWidth="1"/>
    <col min="5899" max="5899" width="0.85546875" style="189" customWidth="1"/>
    <col min="5900" max="5900" width="1.42578125" style="189" customWidth="1"/>
    <col min="5901" max="6144" width="9.140625" style="189"/>
    <col min="6145" max="6145" width="2.28515625" style="189" customWidth="1"/>
    <col min="6146" max="6146" width="0" style="189" hidden="1" customWidth="1"/>
    <col min="6147" max="6147" width="11.7109375" style="189" customWidth="1"/>
    <col min="6148" max="6148" width="6.5703125" style="189" customWidth="1"/>
    <col min="6149" max="6149" width="58.5703125" style="189" customWidth="1"/>
    <col min="6150" max="6150" width="20.42578125" style="189" customWidth="1"/>
    <col min="6151" max="6151" width="11.140625" style="189" customWidth="1"/>
    <col min="6152" max="6152" width="14.85546875" style="189" customWidth="1"/>
    <col min="6153" max="6153" width="30.140625" style="189" customWidth="1"/>
    <col min="6154" max="6154" width="5" style="189" customWidth="1"/>
    <col min="6155" max="6155" width="0.85546875" style="189" customWidth="1"/>
    <col min="6156" max="6156" width="1.42578125" style="189" customWidth="1"/>
    <col min="6157" max="6400" width="9.140625" style="189"/>
    <col min="6401" max="6401" width="2.28515625" style="189" customWidth="1"/>
    <col min="6402" max="6402" width="0" style="189" hidden="1" customWidth="1"/>
    <col min="6403" max="6403" width="11.7109375" style="189" customWidth="1"/>
    <col min="6404" max="6404" width="6.5703125" style="189" customWidth="1"/>
    <col min="6405" max="6405" width="58.5703125" style="189" customWidth="1"/>
    <col min="6406" max="6406" width="20.42578125" style="189" customWidth="1"/>
    <col min="6407" max="6407" width="11.140625" style="189" customWidth="1"/>
    <col min="6408" max="6408" width="14.85546875" style="189" customWidth="1"/>
    <col min="6409" max="6409" width="30.140625" style="189" customWidth="1"/>
    <col min="6410" max="6410" width="5" style="189" customWidth="1"/>
    <col min="6411" max="6411" width="0.85546875" style="189" customWidth="1"/>
    <col min="6412" max="6412" width="1.42578125" style="189" customWidth="1"/>
    <col min="6413" max="6656" width="9.140625" style="189"/>
    <col min="6657" max="6657" width="2.28515625" style="189" customWidth="1"/>
    <col min="6658" max="6658" width="0" style="189" hidden="1" customWidth="1"/>
    <col min="6659" max="6659" width="11.7109375" style="189" customWidth="1"/>
    <col min="6660" max="6660" width="6.5703125" style="189" customWidth="1"/>
    <col min="6661" max="6661" width="58.5703125" style="189" customWidth="1"/>
    <col min="6662" max="6662" width="20.42578125" style="189" customWidth="1"/>
    <col min="6663" max="6663" width="11.140625" style="189" customWidth="1"/>
    <col min="6664" max="6664" width="14.85546875" style="189" customWidth="1"/>
    <col min="6665" max="6665" width="30.140625" style="189" customWidth="1"/>
    <col min="6666" max="6666" width="5" style="189" customWidth="1"/>
    <col min="6667" max="6667" width="0.85546875" style="189" customWidth="1"/>
    <col min="6668" max="6668" width="1.42578125" style="189" customWidth="1"/>
    <col min="6669" max="6912" width="9.140625" style="189"/>
    <col min="6913" max="6913" width="2.28515625" style="189" customWidth="1"/>
    <col min="6914" max="6914" width="0" style="189" hidden="1" customWidth="1"/>
    <col min="6915" max="6915" width="11.7109375" style="189" customWidth="1"/>
    <col min="6916" max="6916" width="6.5703125" style="189" customWidth="1"/>
    <col min="6917" max="6917" width="58.5703125" style="189" customWidth="1"/>
    <col min="6918" max="6918" width="20.42578125" style="189" customWidth="1"/>
    <col min="6919" max="6919" width="11.140625" style="189" customWidth="1"/>
    <col min="6920" max="6920" width="14.85546875" style="189" customWidth="1"/>
    <col min="6921" max="6921" width="30.140625" style="189" customWidth="1"/>
    <col min="6922" max="6922" width="5" style="189" customWidth="1"/>
    <col min="6923" max="6923" width="0.85546875" style="189" customWidth="1"/>
    <col min="6924" max="6924" width="1.42578125" style="189" customWidth="1"/>
    <col min="6925" max="7168" width="9.140625" style="189"/>
    <col min="7169" max="7169" width="2.28515625" style="189" customWidth="1"/>
    <col min="7170" max="7170" width="0" style="189" hidden="1" customWidth="1"/>
    <col min="7171" max="7171" width="11.7109375" style="189" customWidth="1"/>
    <col min="7172" max="7172" width="6.5703125" style="189" customWidth="1"/>
    <col min="7173" max="7173" width="58.5703125" style="189" customWidth="1"/>
    <col min="7174" max="7174" width="20.42578125" style="189" customWidth="1"/>
    <col min="7175" max="7175" width="11.140625" style="189" customWidth="1"/>
    <col min="7176" max="7176" width="14.85546875" style="189" customWidth="1"/>
    <col min="7177" max="7177" width="30.140625" style="189" customWidth="1"/>
    <col min="7178" max="7178" width="5" style="189" customWidth="1"/>
    <col min="7179" max="7179" width="0.85546875" style="189" customWidth="1"/>
    <col min="7180" max="7180" width="1.42578125" style="189" customWidth="1"/>
    <col min="7181" max="7424" width="9.140625" style="189"/>
    <col min="7425" max="7425" width="2.28515625" style="189" customWidth="1"/>
    <col min="7426" max="7426" width="0" style="189" hidden="1" customWidth="1"/>
    <col min="7427" max="7427" width="11.7109375" style="189" customWidth="1"/>
    <col min="7428" max="7428" width="6.5703125" style="189" customWidth="1"/>
    <col min="7429" max="7429" width="58.5703125" style="189" customWidth="1"/>
    <col min="7430" max="7430" width="20.42578125" style="189" customWidth="1"/>
    <col min="7431" max="7431" width="11.140625" style="189" customWidth="1"/>
    <col min="7432" max="7432" width="14.85546875" style="189" customWidth="1"/>
    <col min="7433" max="7433" width="30.140625" style="189" customWidth="1"/>
    <col min="7434" max="7434" width="5" style="189" customWidth="1"/>
    <col min="7435" max="7435" width="0.85546875" style="189" customWidth="1"/>
    <col min="7436" max="7436" width="1.42578125" style="189" customWidth="1"/>
    <col min="7437" max="7680" width="9.140625" style="189"/>
    <col min="7681" max="7681" width="2.28515625" style="189" customWidth="1"/>
    <col min="7682" max="7682" width="0" style="189" hidden="1" customWidth="1"/>
    <col min="7683" max="7683" width="11.7109375" style="189" customWidth="1"/>
    <col min="7684" max="7684" width="6.5703125" style="189" customWidth="1"/>
    <col min="7685" max="7685" width="58.5703125" style="189" customWidth="1"/>
    <col min="7686" max="7686" width="20.42578125" style="189" customWidth="1"/>
    <col min="7687" max="7687" width="11.140625" style="189" customWidth="1"/>
    <col min="7688" max="7688" width="14.85546875" style="189" customWidth="1"/>
    <col min="7689" max="7689" width="30.140625" style="189" customWidth="1"/>
    <col min="7690" max="7690" width="5" style="189" customWidth="1"/>
    <col min="7691" max="7691" width="0.85546875" style="189" customWidth="1"/>
    <col min="7692" max="7692" width="1.42578125" style="189" customWidth="1"/>
    <col min="7693" max="7936" width="9.140625" style="189"/>
    <col min="7937" max="7937" width="2.28515625" style="189" customWidth="1"/>
    <col min="7938" max="7938" width="0" style="189" hidden="1" customWidth="1"/>
    <col min="7939" max="7939" width="11.7109375" style="189" customWidth="1"/>
    <col min="7940" max="7940" width="6.5703125" style="189" customWidth="1"/>
    <col min="7941" max="7941" width="58.5703125" style="189" customWidth="1"/>
    <col min="7942" max="7942" width="20.42578125" style="189" customWidth="1"/>
    <col min="7943" max="7943" width="11.140625" style="189" customWidth="1"/>
    <col min="7944" max="7944" width="14.85546875" style="189" customWidth="1"/>
    <col min="7945" max="7945" width="30.140625" style="189" customWidth="1"/>
    <col min="7946" max="7946" width="5" style="189" customWidth="1"/>
    <col min="7947" max="7947" width="0.85546875" style="189" customWidth="1"/>
    <col min="7948" max="7948" width="1.42578125" style="189" customWidth="1"/>
    <col min="7949" max="8192" width="9.140625" style="189"/>
    <col min="8193" max="8193" width="2.28515625" style="189" customWidth="1"/>
    <col min="8194" max="8194" width="0" style="189" hidden="1" customWidth="1"/>
    <col min="8195" max="8195" width="11.7109375" style="189" customWidth="1"/>
    <col min="8196" max="8196" width="6.5703125" style="189" customWidth="1"/>
    <col min="8197" max="8197" width="58.5703125" style="189" customWidth="1"/>
    <col min="8198" max="8198" width="20.42578125" style="189" customWidth="1"/>
    <col min="8199" max="8199" width="11.140625" style="189" customWidth="1"/>
    <col min="8200" max="8200" width="14.85546875" style="189" customWidth="1"/>
    <col min="8201" max="8201" width="30.140625" style="189" customWidth="1"/>
    <col min="8202" max="8202" width="5" style="189" customWidth="1"/>
    <col min="8203" max="8203" width="0.85546875" style="189" customWidth="1"/>
    <col min="8204" max="8204" width="1.42578125" style="189" customWidth="1"/>
    <col min="8205" max="8448" width="9.140625" style="189"/>
    <col min="8449" max="8449" width="2.28515625" style="189" customWidth="1"/>
    <col min="8450" max="8450" width="0" style="189" hidden="1" customWidth="1"/>
    <col min="8451" max="8451" width="11.7109375" style="189" customWidth="1"/>
    <col min="8452" max="8452" width="6.5703125" style="189" customWidth="1"/>
    <col min="8453" max="8453" width="58.5703125" style="189" customWidth="1"/>
    <col min="8454" max="8454" width="20.42578125" style="189" customWidth="1"/>
    <col min="8455" max="8455" width="11.140625" style="189" customWidth="1"/>
    <col min="8456" max="8456" width="14.85546875" style="189" customWidth="1"/>
    <col min="8457" max="8457" width="30.140625" style="189" customWidth="1"/>
    <col min="8458" max="8458" width="5" style="189" customWidth="1"/>
    <col min="8459" max="8459" width="0.85546875" style="189" customWidth="1"/>
    <col min="8460" max="8460" width="1.42578125" style="189" customWidth="1"/>
    <col min="8461" max="8704" width="9.140625" style="189"/>
    <col min="8705" max="8705" width="2.28515625" style="189" customWidth="1"/>
    <col min="8706" max="8706" width="0" style="189" hidden="1" customWidth="1"/>
    <col min="8707" max="8707" width="11.7109375" style="189" customWidth="1"/>
    <col min="8708" max="8708" width="6.5703125" style="189" customWidth="1"/>
    <col min="8709" max="8709" width="58.5703125" style="189" customWidth="1"/>
    <col min="8710" max="8710" width="20.42578125" style="189" customWidth="1"/>
    <col min="8711" max="8711" width="11.140625" style="189" customWidth="1"/>
    <col min="8712" max="8712" width="14.85546875" style="189" customWidth="1"/>
    <col min="8713" max="8713" width="30.140625" style="189" customWidth="1"/>
    <col min="8714" max="8714" width="5" style="189" customWidth="1"/>
    <col min="8715" max="8715" width="0.85546875" style="189" customWidth="1"/>
    <col min="8716" max="8716" width="1.42578125" style="189" customWidth="1"/>
    <col min="8717" max="8960" width="9.140625" style="189"/>
    <col min="8961" max="8961" width="2.28515625" style="189" customWidth="1"/>
    <col min="8962" max="8962" width="0" style="189" hidden="1" customWidth="1"/>
    <col min="8963" max="8963" width="11.7109375" style="189" customWidth="1"/>
    <col min="8964" max="8964" width="6.5703125" style="189" customWidth="1"/>
    <col min="8965" max="8965" width="58.5703125" style="189" customWidth="1"/>
    <col min="8966" max="8966" width="20.42578125" style="189" customWidth="1"/>
    <col min="8967" max="8967" width="11.140625" style="189" customWidth="1"/>
    <col min="8968" max="8968" width="14.85546875" style="189" customWidth="1"/>
    <col min="8969" max="8969" width="30.140625" style="189" customWidth="1"/>
    <col min="8970" max="8970" width="5" style="189" customWidth="1"/>
    <col min="8971" max="8971" width="0.85546875" style="189" customWidth="1"/>
    <col min="8972" max="8972" width="1.42578125" style="189" customWidth="1"/>
    <col min="8973" max="9216" width="9.140625" style="189"/>
    <col min="9217" max="9217" width="2.28515625" style="189" customWidth="1"/>
    <col min="9218" max="9218" width="0" style="189" hidden="1" customWidth="1"/>
    <col min="9219" max="9219" width="11.7109375" style="189" customWidth="1"/>
    <col min="9220" max="9220" width="6.5703125" style="189" customWidth="1"/>
    <col min="9221" max="9221" width="58.5703125" style="189" customWidth="1"/>
    <col min="9222" max="9222" width="20.42578125" style="189" customWidth="1"/>
    <col min="9223" max="9223" width="11.140625" style="189" customWidth="1"/>
    <col min="9224" max="9224" width="14.85546875" style="189" customWidth="1"/>
    <col min="9225" max="9225" width="30.140625" style="189" customWidth="1"/>
    <col min="9226" max="9226" width="5" style="189" customWidth="1"/>
    <col min="9227" max="9227" width="0.85546875" style="189" customWidth="1"/>
    <col min="9228" max="9228" width="1.42578125" style="189" customWidth="1"/>
    <col min="9229" max="9472" width="9.140625" style="189"/>
    <col min="9473" max="9473" width="2.28515625" style="189" customWidth="1"/>
    <col min="9474" max="9474" width="0" style="189" hidden="1" customWidth="1"/>
    <col min="9475" max="9475" width="11.7109375" style="189" customWidth="1"/>
    <col min="9476" max="9476" width="6.5703125" style="189" customWidth="1"/>
    <col min="9477" max="9477" width="58.5703125" style="189" customWidth="1"/>
    <col min="9478" max="9478" width="20.42578125" style="189" customWidth="1"/>
    <col min="9479" max="9479" width="11.140625" style="189" customWidth="1"/>
    <col min="9480" max="9480" width="14.85546875" style="189" customWidth="1"/>
    <col min="9481" max="9481" width="30.140625" style="189" customWidth="1"/>
    <col min="9482" max="9482" width="5" style="189" customWidth="1"/>
    <col min="9483" max="9483" width="0.85546875" style="189" customWidth="1"/>
    <col min="9484" max="9484" width="1.42578125" style="189" customWidth="1"/>
    <col min="9485" max="9728" width="9.140625" style="189"/>
    <col min="9729" max="9729" width="2.28515625" style="189" customWidth="1"/>
    <col min="9730" max="9730" width="0" style="189" hidden="1" customWidth="1"/>
    <col min="9731" max="9731" width="11.7109375" style="189" customWidth="1"/>
    <col min="9732" max="9732" width="6.5703125" style="189" customWidth="1"/>
    <col min="9733" max="9733" width="58.5703125" style="189" customWidth="1"/>
    <col min="9734" max="9734" width="20.42578125" style="189" customWidth="1"/>
    <col min="9735" max="9735" width="11.140625" style="189" customWidth="1"/>
    <col min="9736" max="9736" width="14.85546875" style="189" customWidth="1"/>
    <col min="9737" max="9737" width="30.140625" style="189" customWidth="1"/>
    <col min="9738" max="9738" width="5" style="189" customWidth="1"/>
    <col min="9739" max="9739" width="0.85546875" style="189" customWidth="1"/>
    <col min="9740" max="9740" width="1.42578125" style="189" customWidth="1"/>
    <col min="9741" max="9984" width="9.140625" style="189"/>
    <col min="9985" max="9985" width="2.28515625" style="189" customWidth="1"/>
    <col min="9986" max="9986" width="0" style="189" hidden="1" customWidth="1"/>
    <col min="9987" max="9987" width="11.7109375" style="189" customWidth="1"/>
    <col min="9988" max="9988" width="6.5703125" style="189" customWidth="1"/>
    <col min="9989" max="9989" width="58.5703125" style="189" customWidth="1"/>
    <col min="9990" max="9990" width="20.42578125" style="189" customWidth="1"/>
    <col min="9991" max="9991" width="11.140625" style="189" customWidth="1"/>
    <col min="9992" max="9992" width="14.85546875" style="189" customWidth="1"/>
    <col min="9993" max="9993" width="30.140625" style="189" customWidth="1"/>
    <col min="9994" max="9994" width="5" style="189" customWidth="1"/>
    <col min="9995" max="9995" width="0.85546875" style="189" customWidth="1"/>
    <col min="9996" max="9996" width="1.42578125" style="189" customWidth="1"/>
    <col min="9997" max="10240" width="9.140625" style="189"/>
    <col min="10241" max="10241" width="2.28515625" style="189" customWidth="1"/>
    <col min="10242" max="10242" width="0" style="189" hidden="1" customWidth="1"/>
    <col min="10243" max="10243" width="11.7109375" style="189" customWidth="1"/>
    <col min="10244" max="10244" width="6.5703125" style="189" customWidth="1"/>
    <col min="10245" max="10245" width="58.5703125" style="189" customWidth="1"/>
    <col min="10246" max="10246" width="20.42578125" style="189" customWidth="1"/>
    <col min="10247" max="10247" width="11.140625" style="189" customWidth="1"/>
    <col min="10248" max="10248" width="14.85546875" style="189" customWidth="1"/>
    <col min="10249" max="10249" width="30.140625" style="189" customWidth="1"/>
    <col min="10250" max="10250" width="5" style="189" customWidth="1"/>
    <col min="10251" max="10251" width="0.85546875" style="189" customWidth="1"/>
    <col min="10252" max="10252" width="1.42578125" style="189" customWidth="1"/>
    <col min="10253" max="10496" width="9.140625" style="189"/>
    <col min="10497" max="10497" width="2.28515625" style="189" customWidth="1"/>
    <col min="10498" max="10498" width="0" style="189" hidden="1" customWidth="1"/>
    <col min="10499" max="10499" width="11.7109375" style="189" customWidth="1"/>
    <col min="10500" max="10500" width="6.5703125" style="189" customWidth="1"/>
    <col min="10501" max="10501" width="58.5703125" style="189" customWidth="1"/>
    <col min="10502" max="10502" width="20.42578125" style="189" customWidth="1"/>
    <col min="10503" max="10503" width="11.140625" style="189" customWidth="1"/>
    <col min="10504" max="10504" width="14.85546875" style="189" customWidth="1"/>
    <col min="10505" max="10505" width="30.140625" style="189" customWidth="1"/>
    <col min="10506" max="10506" width="5" style="189" customWidth="1"/>
    <col min="10507" max="10507" width="0.85546875" style="189" customWidth="1"/>
    <col min="10508" max="10508" width="1.42578125" style="189" customWidth="1"/>
    <col min="10509" max="10752" width="9.140625" style="189"/>
    <col min="10753" max="10753" width="2.28515625" style="189" customWidth="1"/>
    <col min="10754" max="10754" width="0" style="189" hidden="1" customWidth="1"/>
    <col min="10755" max="10755" width="11.7109375" style="189" customWidth="1"/>
    <col min="10756" max="10756" width="6.5703125" style="189" customWidth="1"/>
    <col min="10757" max="10757" width="58.5703125" style="189" customWidth="1"/>
    <col min="10758" max="10758" width="20.42578125" style="189" customWidth="1"/>
    <col min="10759" max="10759" width="11.140625" style="189" customWidth="1"/>
    <col min="10760" max="10760" width="14.85546875" style="189" customWidth="1"/>
    <col min="10761" max="10761" width="30.140625" style="189" customWidth="1"/>
    <col min="10762" max="10762" width="5" style="189" customWidth="1"/>
    <col min="10763" max="10763" width="0.85546875" style="189" customWidth="1"/>
    <col min="10764" max="10764" width="1.42578125" style="189" customWidth="1"/>
    <col min="10765" max="11008" width="9.140625" style="189"/>
    <col min="11009" max="11009" width="2.28515625" style="189" customWidth="1"/>
    <col min="11010" max="11010" width="0" style="189" hidden="1" customWidth="1"/>
    <col min="11011" max="11011" width="11.7109375" style="189" customWidth="1"/>
    <col min="11012" max="11012" width="6.5703125" style="189" customWidth="1"/>
    <col min="11013" max="11013" width="58.5703125" style="189" customWidth="1"/>
    <col min="11014" max="11014" width="20.42578125" style="189" customWidth="1"/>
    <col min="11015" max="11015" width="11.140625" style="189" customWidth="1"/>
    <col min="11016" max="11016" width="14.85546875" style="189" customWidth="1"/>
    <col min="11017" max="11017" width="30.140625" style="189" customWidth="1"/>
    <col min="11018" max="11018" width="5" style="189" customWidth="1"/>
    <col min="11019" max="11019" width="0.85546875" style="189" customWidth="1"/>
    <col min="11020" max="11020" width="1.42578125" style="189" customWidth="1"/>
    <col min="11021" max="11264" width="9.140625" style="189"/>
    <col min="11265" max="11265" width="2.28515625" style="189" customWidth="1"/>
    <col min="11266" max="11266" width="0" style="189" hidden="1" customWidth="1"/>
    <col min="11267" max="11267" width="11.7109375" style="189" customWidth="1"/>
    <col min="11268" max="11268" width="6.5703125" style="189" customWidth="1"/>
    <col min="11269" max="11269" width="58.5703125" style="189" customWidth="1"/>
    <col min="11270" max="11270" width="20.42578125" style="189" customWidth="1"/>
    <col min="11271" max="11271" width="11.140625" style="189" customWidth="1"/>
    <col min="11272" max="11272" width="14.85546875" style="189" customWidth="1"/>
    <col min="11273" max="11273" width="30.140625" style="189" customWidth="1"/>
    <col min="11274" max="11274" width="5" style="189" customWidth="1"/>
    <col min="11275" max="11275" width="0.85546875" style="189" customWidth="1"/>
    <col min="11276" max="11276" width="1.42578125" style="189" customWidth="1"/>
    <col min="11277" max="11520" width="9.140625" style="189"/>
    <col min="11521" max="11521" width="2.28515625" style="189" customWidth="1"/>
    <col min="11522" max="11522" width="0" style="189" hidden="1" customWidth="1"/>
    <col min="11523" max="11523" width="11.7109375" style="189" customWidth="1"/>
    <col min="11524" max="11524" width="6.5703125" style="189" customWidth="1"/>
    <col min="11525" max="11525" width="58.5703125" style="189" customWidth="1"/>
    <col min="11526" max="11526" width="20.42578125" style="189" customWidth="1"/>
    <col min="11527" max="11527" width="11.140625" style="189" customWidth="1"/>
    <col min="11528" max="11528" width="14.85546875" style="189" customWidth="1"/>
    <col min="11529" max="11529" width="30.140625" style="189" customWidth="1"/>
    <col min="11530" max="11530" width="5" style="189" customWidth="1"/>
    <col min="11531" max="11531" width="0.85546875" style="189" customWidth="1"/>
    <col min="11532" max="11532" width="1.42578125" style="189" customWidth="1"/>
    <col min="11533" max="11776" width="9.140625" style="189"/>
    <col min="11777" max="11777" width="2.28515625" style="189" customWidth="1"/>
    <col min="11778" max="11778" width="0" style="189" hidden="1" customWidth="1"/>
    <col min="11779" max="11779" width="11.7109375" style="189" customWidth="1"/>
    <col min="11780" max="11780" width="6.5703125" style="189" customWidth="1"/>
    <col min="11781" max="11781" width="58.5703125" style="189" customWidth="1"/>
    <col min="11782" max="11782" width="20.42578125" style="189" customWidth="1"/>
    <col min="11783" max="11783" width="11.140625" style="189" customWidth="1"/>
    <col min="11784" max="11784" width="14.85546875" style="189" customWidth="1"/>
    <col min="11785" max="11785" width="30.140625" style="189" customWidth="1"/>
    <col min="11786" max="11786" width="5" style="189" customWidth="1"/>
    <col min="11787" max="11787" width="0.85546875" style="189" customWidth="1"/>
    <col min="11788" max="11788" width="1.42578125" style="189" customWidth="1"/>
    <col min="11789" max="12032" width="9.140625" style="189"/>
    <col min="12033" max="12033" width="2.28515625" style="189" customWidth="1"/>
    <col min="12034" max="12034" width="0" style="189" hidden="1" customWidth="1"/>
    <col min="12035" max="12035" width="11.7109375" style="189" customWidth="1"/>
    <col min="12036" max="12036" width="6.5703125" style="189" customWidth="1"/>
    <col min="12037" max="12037" width="58.5703125" style="189" customWidth="1"/>
    <col min="12038" max="12038" width="20.42578125" style="189" customWidth="1"/>
    <col min="12039" max="12039" width="11.140625" style="189" customWidth="1"/>
    <col min="12040" max="12040" width="14.85546875" style="189" customWidth="1"/>
    <col min="12041" max="12041" width="30.140625" style="189" customWidth="1"/>
    <col min="12042" max="12042" width="5" style="189" customWidth="1"/>
    <col min="12043" max="12043" width="0.85546875" style="189" customWidth="1"/>
    <col min="12044" max="12044" width="1.42578125" style="189" customWidth="1"/>
    <col min="12045" max="12288" width="9.140625" style="189"/>
    <col min="12289" max="12289" width="2.28515625" style="189" customWidth="1"/>
    <col min="12290" max="12290" width="0" style="189" hidden="1" customWidth="1"/>
    <col min="12291" max="12291" width="11.7109375" style="189" customWidth="1"/>
    <col min="12292" max="12292" width="6.5703125" style="189" customWidth="1"/>
    <col min="12293" max="12293" width="58.5703125" style="189" customWidth="1"/>
    <col min="12294" max="12294" width="20.42578125" style="189" customWidth="1"/>
    <col min="12295" max="12295" width="11.140625" style="189" customWidth="1"/>
    <col min="12296" max="12296" width="14.85546875" style="189" customWidth="1"/>
    <col min="12297" max="12297" width="30.140625" style="189" customWidth="1"/>
    <col min="12298" max="12298" width="5" style="189" customWidth="1"/>
    <col min="12299" max="12299" width="0.85546875" style="189" customWidth="1"/>
    <col min="12300" max="12300" width="1.42578125" style="189" customWidth="1"/>
    <col min="12301" max="12544" width="9.140625" style="189"/>
    <col min="12545" max="12545" width="2.28515625" style="189" customWidth="1"/>
    <col min="12546" max="12546" width="0" style="189" hidden="1" customWidth="1"/>
    <col min="12547" max="12547" width="11.7109375" style="189" customWidth="1"/>
    <col min="12548" max="12548" width="6.5703125" style="189" customWidth="1"/>
    <col min="12549" max="12549" width="58.5703125" style="189" customWidth="1"/>
    <col min="12550" max="12550" width="20.42578125" style="189" customWidth="1"/>
    <col min="12551" max="12551" width="11.140625" style="189" customWidth="1"/>
    <col min="12552" max="12552" width="14.85546875" style="189" customWidth="1"/>
    <col min="12553" max="12553" width="30.140625" style="189" customWidth="1"/>
    <col min="12554" max="12554" width="5" style="189" customWidth="1"/>
    <col min="12555" max="12555" width="0.85546875" style="189" customWidth="1"/>
    <col min="12556" max="12556" width="1.42578125" style="189" customWidth="1"/>
    <col min="12557" max="12800" width="9.140625" style="189"/>
    <col min="12801" max="12801" width="2.28515625" style="189" customWidth="1"/>
    <col min="12802" max="12802" width="0" style="189" hidden="1" customWidth="1"/>
    <col min="12803" max="12803" width="11.7109375" style="189" customWidth="1"/>
    <col min="12804" max="12804" width="6.5703125" style="189" customWidth="1"/>
    <col min="12805" max="12805" width="58.5703125" style="189" customWidth="1"/>
    <col min="12806" max="12806" width="20.42578125" style="189" customWidth="1"/>
    <col min="12807" max="12807" width="11.140625" style="189" customWidth="1"/>
    <col min="12808" max="12808" width="14.85546875" style="189" customWidth="1"/>
    <col min="12809" max="12809" width="30.140625" style="189" customWidth="1"/>
    <col min="12810" max="12810" width="5" style="189" customWidth="1"/>
    <col min="12811" max="12811" width="0.85546875" style="189" customWidth="1"/>
    <col min="12812" max="12812" width="1.42578125" style="189" customWidth="1"/>
    <col min="12813" max="13056" width="9.140625" style="189"/>
    <col min="13057" max="13057" width="2.28515625" style="189" customWidth="1"/>
    <col min="13058" max="13058" width="0" style="189" hidden="1" customWidth="1"/>
    <col min="13059" max="13059" width="11.7109375" style="189" customWidth="1"/>
    <col min="13060" max="13060" width="6.5703125" style="189" customWidth="1"/>
    <col min="13061" max="13061" width="58.5703125" style="189" customWidth="1"/>
    <col min="13062" max="13062" width="20.42578125" style="189" customWidth="1"/>
    <col min="13063" max="13063" width="11.140625" style="189" customWidth="1"/>
    <col min="13064" max="13064" width="14.85546875" style="189" customWidth="1"/>
    <col min="13065" max="13065" width="30.140625" style="189" customWidth="1"/>
    <col min="13066" max="13066" width="5" style="189" customWidth="1"/>
    <col min="13067" max="13067" width="0.85546875" style="189" customWidth="1"/>
    <col min="13068" max="13068" width="1.42578125" style="189" customWidth="1"/>
    <col min="13069" max="13312" width="9.140625" style="189"/>
    <col min="13313" max="13313" width="2.28515625" style="189" customWidth="1"/>
    <col min="13314" max="13314" width="0" style="189" hidden="1" customWidth="1"/>
    <col min="13315" max="13315" width="11.7109375" style="189" customWidth="1"/>
    <col min="13316" max="13316" width="6.5703125" style="189" customWidth="1"/>
    <col min="13317" max="13317" width="58.5703125" style="189" customWidth="1"/>
    <col min="13318" max="13318" width="20.42578125" style="189" customWidth="1"/>
    <col min="13319" max="13319" width="11.140625" style="189" customWidth="1"/>
    <col min="13320" max="13320" width="14.85546875" style="189" customWidth="1"/>
    <col min="13321" max="13321" width="30.140625" style="189" customWidth="1"/>
    <col min="13322" max="13322" width="5" style="189" customWidth="1"/>
    <col min="13323" max="13323" width="0.85546875" style="189" customWidth="1"/>
    <col min="13324" max="13324" width="1.42578125" style="189" customWidth="1"/>
    <col min="13325" max="13568" width="9.140625" style="189"/>
    <col min="13569" max="13569" width="2.28515625" style="189" customWidth="1"/>
    <col min="13570" max="13570" width="0" style="189" hidden="1" customWidth="1"/>
    <col min="13571" max="13571" width="11.7109375" style="189" customWidth="1"/>
    <col min="13572" max="13572" width="6.5703125" style="189" customWidth="1"/>
    <col min="13573" max="13573" width="58.5703125" style="189" customWidth="1"/>
    <col min="13574" max="13574" width="20.42578125" style="189" customWidth="1"/>
    <col min="13575" max="13575" width="11.140625" style="189" customWidth="1"/>
    <col min="13576" max="13576" width="14.85546875" style="189" customWidth="1"/>
    <col min="13577" max="13577" width="30.140625" style="189" customWidth="1"/>
    <col min="13578" max="13578" width="5" style="189" customWidth="1"/>
    <col min="13579" max="13579" width="0.85546875" style="189" customWidth="1"/>
    <col min="13580" max="13580" width="1.42578125" style="189" customWidth="1"/>
    <col min="13581" max="13824" width="9.140625" style="189"/>
    <col min="13825" max="13825" width="2.28515625" style="189" customWidth="1"/>
    <col min="13826" max="13826" width="0" style="189" hidden="1" customWidth="1"/>
    <col min="13827" max="13827" width="11.7109375" style="189" customWidth="1"/>
    <col min="13828" max="13828" width="6.5703125" style="189" customWidth="1"/>
    <col min="13829" max="13829" width="58.5703125" style="189" customWidth="1"/>
    <col min="13830" max="13830" width="20.42578125" style="189" customWidth="1"/>
    <col min="13831" max="13831" width="11.140625" style="189" customWidth="1"/>
    <col min="13832" max="13832" width="14.85546875" style="189" customWidth="1"/>
    <col min="13833" max="13833" width="30.140625" style="189" customWidth="1"/>
    <col min="13834" max="13834" width="5" style="189" customWidth="1"/>
    <col min="13835" max="13835" width="0.85546875" style="189" customWidth="1"/>
    <col min="13836" max="13836" width="1.42578125" style="189" customWidth="1"/>
    <col min="13837" max="14080" width="9.140625" style="189"/>
    <col min="14081" max="14081" width="2.28515625" style="189" customWidth="1"/>
    <col min="14082" max="14082" width="0" style="189" hidden="1" customWidth="1"/>
    <col min="14083" max="14083" width="11.7109375" style="189" customWidth="1"/>
    <col min="14084" max="14084" width="6.5703125" style="189" customWidth="1"/>
    <col min="14085" max="14085" width="58.5703125" style="189" customWidth="1"/>
    <col min="14086" max="14086" width="20.42578125" style="189" customWidth="1"/>
    <col min="14087" max="14087" width="11.140625" style="189" customWidth="1"/>
    <col min="14088" max="14088" width="14.85546875" style="189" customWidth="1"/>
    <col min="14089" max="14089" width="30.140625" style="189" customWidth="1"/>
    <col min="14090" max="14090" width="5" style="189" customWidth="1"/>
    <col min="14091" max="14091" width="0.85546875" style="189" customWidth="1"/>
    <col min="14092" max="14092" width="1.42578125" style="189" customWidth="1"/>
    <col min="14093" max="14336" width="9.140625" style="189"/>
    <col min="14337" max="14337" width="2.28515625" style="189" customWidth="1"/>
    <col min="14338" max="14338" width="0" style="189" hidden="1" customWidth="1"/>
    <col min="14339" max="14339" width="11.7109375" style="189" customWidth="1"/>
    <col min="14340" max="14340" width="6.5703125" style="189" customWidth="1"/>
    <col min="14341" max="14341" width="58.5703125" style="189" customWidth="1"/>
    <col min="14342" max="14342" width="20.42578125" style="189" customWidth="1"/>
    <col min="14343" max="14343" width="11.140625" style="189" customWidth="1"/>
    <col min="14344" max="14344" width="14.85546875" style="189" customWidth="1"/>
    <col min="14345" max="14345" width="30.140625" style="189" customWidth="1"/>
    <col min="14346" max="14346" width="5" style="189" customWidth="1"/>
    <col min="14347" max="14347" width="0.85546875" style="189" customWidth="1"/>
    <col min="14348" max="14348" width="1.42578125" style="189" customWidth="1"/>
    <col min="14349" max="14592" width="9.140625" style="189"/>
    <col min="14593" max="14593" width="2.28515625" style="189" customWidth="1"/>
    <col min="14594" max="14594" width="0" style="189" hidden="1" customWidth="1"/>
    <col min="14595" max="14595" width="11.7109375" style="189" customWidth="1"/>
    <col min="14596" max="14596" width="6.5703125" style="189" customWidth="1"/>
    <col min="14597" max="14597" width="58.5703125" style="189" customWidth="1"/>
    <col min="14598" max="14598" width="20.42578125" style="189" customWidth="1"/>
    <col min="14599" max="14599" width="11.140625" style="189" customWidth="1"/>
    <col min="14600" max="14600" width="14.85546875" style="189" customWidth="1"/>
    <col min="14601" max="14601" width="30.140625" style="189" customWidth="1"/>
    <col min="14602" max="14602" width="5" style="189" customWidth="1"/>
    <col min="14603" max="14603" width="0.85546875" style="189" customWidth="1"/>
    <col min="14604" max="14604" width="1.42578125" style="189" customWidth="1"/>
    <col min="14605" max="14848" width="9.140625" style="189"/>
    <col min="14849" max="14849" width="2.28515625" style="189" customWidth="1"/>
    <col min="14850" max="14850" width="0" style="189" hidden="1" customWidth="1"/>
    <col min="14851" max="14851" width="11.7109375" style="189" customWidth="1"/>
    <col min="14852" max="14852" width="6.5703125" style="189" customWidth="1"/>
    <col min="14853" max="14853" width="58.5703125" style="189" customWidth="1"/>
    <col min="14854" max="14854" width="20.42578125" style="189" customWidth="1"/>
    <col min="14855" max="14855" width="11.140625" style="189" customWidth="1"/>
    <col min="14856" max="14856" width="14.85546875" style="189" customWidth="1"/>
    <col min="14857" max="14857" width="30.140625" style="189" customWidth="1"/>
    <col min="14858" max="14858" width="5" style="189" customWidth="1"/>
    <col min="14859" max="14859" width="0.85546875" style="189" customWidth="1"/>
    <col min="14860" max="14860" width="1.42578125" style="189" customWidth="1"/>
    <col min="14861" max="15104" width="9.140625" style="189"/>
    <col min="15105" max="15105" width="2.28515625" style="189" customWidth="1"/>
    <col min="15106" max="15106" width="0" style="189" hidden="1" customWidth="1"/>
    <col min="15107" max="15107" width="11.7109375" style="189" customWidth="1"/>
    <col min="15108" max="15108" width="6.5703125" style="189" customWidth="1"/>
    <col min="15109" max="15109" width="58.5703125" style="189" customWidth="1"/>
    <col min="15110" max="15110" width="20.42578125" style="189" customWidth="1"/>
    <col min="15111" max="15111" width="11.140625" style="189" customWidth="1"/>
    <col min="15112" max="15112" width="14.85546875" style="189" customWidth="1"/>
    <col min="15113" max="15113" width="30.140625" style="189" customWidth="1"/>
    <col min="15114" max="15114" width="5" style="189" customWidth="1"/>
    <col min="15115" max="15115" width="0.85546875" style="189" customWidth="1"/>
    <col min="15116" max="15116" width="1.42578125" style="189" customWidth="1"/>
    <col min="15117" max="15360" width="9.140625" style="189"/>
    <col min="15361" max="15361" width="2.28515625" style="189" customWidth="1"/>
    <col min="15362" max="15362" width="0" style="189" hidden="1" customWidth="1"/>
    <col min="15363" max="15363" width="11.7109375" style="189" customWidth="1"/>
    <col min="15364" max="15364" width="6.5703125" style="189" customWidth="1"/>
    <col min="15365" max="15365" width="58.5703125" style="189" customWidth="1"/>
    <col min="15366" max="15366" width="20.42578125" style="189" customWidth="1"/>
    <col min="15367" max="15367" width="11.140625" style="189" customWidth="1"/>
    <col min="15368" max="15368" width="14.85546875" style="189" customWidth="1"/>
    <col min="15369" max="15369" width="30.140625" style="189" customWidth="1"/>
    <col min="15370" max="15370" width="5" style="189" customWidth="1"/>
    <col min="15371" max="15371" width="0.85546875" style="189" customWidth="1"/>
    <col min="15372" max="15372" width="1.42578125" style="189" customWidth="1"/>
    <col min="15373" max="15616" width="9.140625" style="189"/>
    <col min="15617" max="15617" width="2.28515625" style="189" customWidth="1"/>
    <col min="15618" max="15618" width="0" style="189" hidden="1" customWidth="1"/>
    <col min="15619" max="15619" width="11.7109375" style="189" customWidth="1"/>
    <col min="15620" max="15620" width="6.5703125" style="189" customWidth="1"/>
    <col min="15621" max="15621" width="58.5703125" style="189" customWidth="1"/>
    <col min="15622" max="15622" width="20.42578125" style="189" customWidth="1"/>
    <col min="15623" max="15623" width="11.140625" style="189" customWidth="1"/>
    <col min="15624" max="15624" width="14.85546875" style="189" customWidth="1"/>
    <col min="15625" max="15625" width="30.140625" style="189" customWidth="1"/>
    <col min="15626" max="15626" width="5" style="189" customWidth="1"/>
    <col min="15627" max="15627" width="0.85546875" style="189" customWidth="1"/>
    <col min="15628" max="15628" width="1.42578125" style="189" customWidth="1"/>
    <col min="15629" max="15872" width="9.140625" style="189"/>
    <col min="15873" max="15873" width="2.28515625" style="189" customWidth="1"/>
    <col min="15874" max="15874" width="0" style="189" hidden="1" customWidth="1"/>
    <col min="15875" max="15875" width="11.7109375" style="189" customWidth="1"/>
    <col min="15876" max="15876" width="6.5703125" style="189" customWidth="1"/>
    <col min="15877" max="15877" width="58.5703125" style="189" customWidth="1"/>
    <col min="15878" max="15878" width="20.42578125" style="189" customWidth="1"/>
    <col min="15879" max="15879" width="11.140625" style="189" customWidth="1"/>
    <col min="15880" max="15880" width="14.85546875" style="189" customWidth="1"/>
    <col min="15881" max="15881" width="30.140625" style="189" customWidth="1"/>
    <col min="15882" max="15882" width="5" style="189" customWidth="1"/>
    <col min="15883" max="15883" width="0.85546875" style="189" customWidth="1"/>
    <col min="15884" max="15884" width="1.42578125" style="189" customWidth="1"/>
    <col min="15885" max="16128" width="9.140625" style="189"/>
    <col min="16129" max="16129" width="2.28515625" style="189" customWidth="1"/>
    <col min="16130" max="16130" width="0" style="189" hidden="1" customWidth="1"/>
    <col min="16131" max="16131" width="11.7109375" style="189" customWidth="1"/>
    <col min="16132" max="16132" width="6.5703125" style="189" customWidth="1"/>
    <col min="16133" max="16133" width="58.5703125" style="189" customWidth="1"/>
    <col min="16134" max="16134" width="20.42578125" style="189" customWidth="1"/>
    <col min="16135" max="16135" width="11.140625" style="189" customWidth="1"/>
    <col min="16136" max="16136" width="14.85546875" style="189" customWidth="1"/>
    <col min="16137" max="16137" width="30.140625" style="189" customWidth="1"/>
    <col min="16138" max="16138" width="5" style="189" customWidth="1"/>
    <col min="16139" max="16139" width="0.85546875" style="189" customWidth="1"/>
    <col min="16140" max="16140" width="1.42578125" style="189" customWidth="1"/>
    <col min="16141" max="16384" width="9.140625" style="189"/>
  </cols>
  <sheetData>
    <row r="1" spans="2:10" ht="12" customHeight="1" x14ac:dyDescent="0.2"/>
    <row r="2" spans="2:10" ht="74.099999999999994" customHeight="1" x14ac:dyDescent="0.2"/>
    <row r="3" spans="2:10" ht="8.1" customHeight="1" x14ac:dyDescent="0.2"/>
    <row r="4" spans="2:10" ht="12.4" customHeight="1" x14ac:dyDescent="0.2">
      <c r="D4" s="190"/>
      <c r="E4" s="191"/>
      <c r="F4" s="191"/>
      <c r="G4" s="191"/>
      <c r="H4" s="191"/>
      <c r="I4" s="192"/>
    </row>
    <row r="5" spans="2:10" ht="17.100000000000001" customHeight="1" x14ac:dyDescent="0.2">
      <c r="D5" s="311" t="s">
        <v>177</v>
      </c>
      <c r="E5" s="312"/>
      <c r="F5" s="312"/>
      <c r="G5" s="312"/>
      <c r="I5" s="194"/>
    </row>
    <row r="6" spans="2:10" ht="5.0999999999999996" customHeight="1" x14ac:dyDescent="0.2">
      <c r="D6" s="313"/>
      <c r="E6" s="314"/>
      <c r="F6" s="314"/>
      <c r="G6" s="314"/>
      <c r="I6" s="194"/>
    </row>
    <row r="7" spans="2:10" ht="17.100000000000001" customHeight="1" x14ac:dyDescent="0.2">
      <c r="D7" s="311" t="s">
        <v>178</v>
      </c>
      <c r="E7" s="312"/>
      <c r="F7" s="312"/>
      <c r="G7" s="312"/>
      <c r="I7" s="194"/>
    </row>
    <row r="8" spans="2:10" ht="3.95" customHeight="1" x14ac:dyDescent="0.2">
      <c r="D8" s="313"/>
      <c r="E8" s="314"/>
      <c r="F8" s="314"/>
      <c r="G8" s="314"/>
      <c r="I8" s="194"/>
    </row>
    <row r="9" spans="2:10" ht="17.100000000000001" customHeight="1" x14ac:dyDescent="0.2">
      <c r="D9" s="311" t="s">
        <v>730</v>
      </c>
      <c r="E9" s="315"/>
      <c r="F9" s="315"/>
      <c r="G9" s="315"/>
      <c r="I9" s="194"/>
    </row>
    <row r="10" spans="2:10" ht="4.5" customHeight="1" x14ac:dyDescent="0.2">
      <c r="C10" s="196"/>
      <c r="D10" s="197"/>
      <c r="E10" s="197"/>
      <c r="F10" s="197"/>
      <c r="G10" s="197"/>
      <c r="H10" s="197"/>
      <c r="I10" s="198"/>
    </row>
    <row r="11" spans="2:10" ht="15.2" customHeight="1" x14ac:dyDescent="0.2"/>
    <row r="12" spans="2:10" ht="45.6" customHeight="1" x14ac:dyDescent="0.2">
      <c r="B12" s="300" t="s">
        <v>683</v>
      </c>
      <c r="C12" s="301"/>
      <c r="D12" s="301"/>
      <c r="E12" s="301"/>
      <c r="F12" s="301"/>
      <c r="G12" s="301"/>
      <c r="H12" s="301"/>
      <c r="I12" s="301"/>
      <c r="J12" s="301"/>
    </row>
    <row r="13" spans="2:10" ht="12.75" customHeight="1" x14ac:dyDescent="0.2">
      <c r="B13" s="302" t="s">
        <v>181</v>
      </c>
      <c r="C13" s="296"/>
      <c r="D13" s="302" t="s">
        <v>182</v>
      </c>
      <c r="E13" s="296"/>
      <c r="F13" s="302" t="s">
        <v>183</v>
      </c>
      <c r="G13" s="296"/>
      <c r="H13" s="200" t="s">
        <v>184</v>
      </c>
      <c r="I13" s="302" t="s">
        <v>185</v>
      </c>
      <c r="J13" s="296"/>
    </row>
    <row r="14" spans="2:10" ht="12.75" customHeight="1" x14ac:dyDescent="0.2">
      <c r="B14" s="295">
        <v>1</v>
      </c>
      <c r="C14" s="296"/>
      <c r="D14" s="295" t="s">
        <v>186</v>
      </c>
      <c r="E14" s="296"/>
      <c r="F14" s="297">
        <v>64091.41</v>
      </c>
      <c r="G14" s="296"/>
      <c r="H14" s="201" t="s">
        <v>187</v>
      </c>
      <c r="I14" s="295" t="s">
        <v>684</v>
      </c>
      <c r="J14" s="296"/>
    </row>
    <row r="15" spans="2:10" ht="12.75" customHeight="1" x14ac:dyDescent="0.2">
      <c r="B15" s="295">
        <v>2</v>
      </c>
      <c r="C15" s="296"/>
      <c r="D15" s="295" t="s">
        <v>188</v>
      </c>
      <c r="E15" s="296"/>
      <c r="F15" s="297">
        <v>68326.36</v>
      </c>
      <c r="G15" s="296"/>
      <c r="H15" s="201" t="s">
        <v>189</v>
      </c>
      <c r="I15" s="295" t="s">
        <v>684</v>
      </c>
      <c r="J15" s="296"/>
    </row>
    <row r="16" spans="2:10" ht="12.75" customHeight="1" x14ac:dyDescent="0.2">
      <c r="B16" s="295">
        <v>3</v>
      </c>
      <c r="C16" s="296"/>
      <c r="D16" s="295" t="s">
        <v>190</v>
      </c>
      <c r="E16" s="296"/>
      <c r="F16" s="297">
        <v>69416.97</v>
      </c>
      <c r="G16" s="296"/>
      <c r="H16" s="201" t="s">
        <v>191</v>
      </c>
      <c r="I16" s="295" t="s">
        <v>684</v>
      </c>
      <c r="J16" s="296"/>
    </row>
    <row r="17" spans="2:10" x14ac:dyDescent="0.2">
      <c r="B17" s="298"/>
      <c r="C17" s="296"/>
      <c r="D17" s="307" t="s">
        <v>447</v>
      </c>
      <c r="E17" s="296"/>
      <c r="F17" s="299">
        <v>201834.74000000002</v>
      </c>
      <c r="G17" s="296"/>
      <c r="H17" s="202"/>
      <c r="I17" s="298"/>
      <c r="J17" s="296"/>
    </row>
    <row r="18" spans="2:10" ht="45.6" customHeight="1" x14ac:dyDescent="0.2">
      <c r="B18" s="300" t="s">
        <v>197</v>
      </c>
      <c r="C18" s="301"/>
      <c r="D18" s="301"/>
      <c r="E18" s="301"/>
      <c r="F18" s="301"/>
      <c r="G18" s="301"/>
      <c r="H18" s="301"/>
      <c r="I18" s="301"/>
      <c r="J18" s="301"/>
    </row>
    <row r="19" spans="2:10" ht="12.75" customHeight="1" x14ac:dyDescent="0.2">
      <c r="B19" s="302" t="s">
        <v>181</v>
      </c>
      <c r="C19" s="296"/>
      <c r="D19" s="302" t="s">
        <v>182</v>
      </c>
      <c r="E19" s="296"/>
      <c r="F19" s="302" t="s">
        <v>183</v>
      </c>
      <c r="G19" s="296"/>
      <c r="H19" s="200" t="s">
        <v>184</v>
      </c>
      <c r="I19" s="302" t="s">
        <v>185</v>
      </c>
      <c r="J19" s="296"/>
    </row>
    <row r="20" spans="2:10" ht="12.75" customHeight="1" x14ac:dyDescent="0.2">
      <c r="B20" s="295">
        <v>1</v>
      </c>
      <c r="C20" s="296"/>
      <c r="D20" s="295" t="s">
        <v>685</v>
      </c>
      <c r="E20" s="296"/>
      <c r="F20" s="297">
        <v>78</v>
      </c>
      <c r="G20" s="296"/>
      <c r="H20" s="201" t="s">
        <v>391</v>
      </c>
      <c r="I20" s="295" t="s">
        <v>686</v>
      </c>
      <c r="J20" s="296"/>
    </row>
    <row r="21" spans="2:10" ht="12.75" customHeight="1" x14ac:dyDescent="0.2">
      <c r="B21" s="295">
        <v>2</v>
      </c>
      <c r="C21" s="296"/>
      <c r="D21" s="304" t="s">
        <v>687</v>
      </c>
      <c r="E21" s="296"/>
      <c r="F21" s="297">
        <v>180</v>
      </c>
      <c r="G21" s="296"/>
      <c r="H21" s="201" t="s">
        <v>354</v>
      </c>
      <c r="I21" s="295" t="s">
        <v>688</v>
      </c>
      <c r="J21" s="296"/>
    </row>
    <row r="22" spans="2:10" ht="12.75" customHeight="1" x14ac:dyDescent="0.2">
      <c r="B22" s="295">
        <v>3</v>
      </c>
      <c r="C22" s="296"/>
      <c r="D22" s="304" t="s">
        <v>689</v>
      </c>
      <c r="E22" s="296"/>
      <c r="F22" s="297">
        <v>78</v>
      </c>
      <c r="G22" s="296"/>
      <c r="H22" s="201" t="s">
        <v>312</v>
      </c>
      <c r="I22" s="295" t="s">
        <v>686</v>
      </c>
      <c r="J22" s="296"/>
    </row>
    <row r="23" spans="2:10" ht="12.75" customHeight="1" x14ac:dyDescent="0.2">
      <c r="B23" s="295">
        <v>4</v>
      </c>
      <c r="C23" s="296"/>
      <c r="D23" s="295" t="s">
        <v>690</v>
      </c>
      <c r="E23" s="296"/>
      <c r="F23" s="297">
        <v>79</v>
      </c>
      <c r="G23" s="296"/>
      <c r="H23" s="201" t="s">
        <v>630</v>
      </c>
      <c r="I23" s="295" t="s">
        <v>691</v>
      </c>
      <c r="J23" s="296"/>
    </row>
    <row r="24" spans="2:10" ht="12.75" customHeight="1" x14ac:dyDescent="0.2">
      <c r="B24" s="295">
        <v>5</v>
      </c>
      <c r="C24" s="296"/>
      <c r="D24" s="304" t="s">
        <v>692</v>
      </c>
      <c r="E24" s="296"/>
      <c r="F24" s="297">
        <v>78</v>
      </c>
      <c r="G24" s="296"/>
      <c r="H24" s="201" t="s">
        <v>213</v>
      </c>
      <c r="I24" s="295" t="s">
        <v>686</v>
      </c>
      <c r="J24" s="296"/>
    </row>
    <row r="25" spans="2:10" ht="12.75" customHeight="1" x14ac:dyDescent="0.2">
      <c r="B25" s="295">
        <v>6</v>
      </c>
      <c r="C25" s="296"/>
      <c r="D25" s="295" t="s">
        <v>693</v>
      </c>
      <c r="E25" s="296"/>
      <c r="F25" s="297">
        <v>78</v>
      </c>
      <c r="G25" s="296"/>
      <c r="H25" s="201" t="s">
        <v>213</v>
      </c>
      <c r="I25" s="295" t="s">
        <v>691</v>
      </c>
      <c r="J25" s="296"/>
    </row>
    <row r="26" spans="2:10" ht="12.75" customHeight="1" x14ac:dyDescent="0.2">
      <c r="B26" s="295">
        <v>7</v>
      </c>
      <c r="C26" s="296"/>
      <c r="D26" s="295" t="s">
        <v>694</v>
      </c>
      <c r="E26" s="296"/>
      <c r="F26" s="297">
        <v>135</v>
      </c>
      <c r="G26" s="296"/>
      <c r="H26" s="201" t="s">
        <v>213</v>
      </c>
      <c r="I26" s="295" t="s">
        <v>695</v>
      </c>
      <c r="J26" s="296"/>
    </row>
    <row r="27" spans="2:10" s="199" customFormat="1" ht="12.75" customHeight="1" x14ac:dyDescent="0.2">
      <c r="B27" s="201"/>
      <c r="C27" s="328">
        <v>8</v>
      </c>
      <c r="D27" s="295" t="s">
        <v>694</v>
      </c>
      <c r="E27" s="296"/>
      <c r="F27" s="297">
        <v>135</v>
      </c>
      <c r="G27" s="296"/>
      <c r="H27" s="201" t="s">
        <v>195</v>
      </c>
      <c r="I27" s="295" t="s">
        <v>706</v>
      </c>
      <c r="J27" s="296"/>
    </row>
    <row r="28" spans="2:10" ht="12.75" customHeight="1" x14ac:dyDescent="0.2">
      <c r="B28" s="295">
        <v>9</v>
      </c>
      <c r="C28" s="296"/>
      <c r="D28" s="295" t="s">
        <v>696</v>
      </c>
      <c r="E28" s="296"/>
      <c r="F28" s="297">
        <v>198</v>
      </c>
      <c r="G28" s="296"/>
      <c r="H28" s="201" t="s">
        <v>442</v>
      </c>
      <c r="I28" s="295" t="s">
        <v>695</v>
      </c>
      <c r="J28" s="296"/>
    </row>
    <row r="29" spans="2:10" ht="12.75" customHeight="1" x14ac:dyDescent="0.2">
      <c r="B29" s="295">
        <v>10</v>
      </c>
      <c r="C29" s="296"/>
      <c r="D29" s="304" t="s">
        <v>697</v>
      </c>
      <c r="E29" s="296"/>
      <c r="F29" s="297">
        <v>264</v>
      </c>
      <c r="G29" s="296"/>
      <c r="H29" s="201" t="s">
        <v>189</v>
      </c>
      <c r="I29" s="295" t="s">
        <v>698</v>
      </c>
      <c r="J29" s="296"/>
    </row>
    <row r="30" spans="2:10" ht="12.75" customHeight="1" x14ac:dyDescent="0.2">
      <c r="B30" s="295">
        <v>11</v>
      </c>
      <c r="C30" s="296"/>
      <c r="D30" s="295" t="s">
        <v>694</v>
      </c>
      <c r="E30" s="296"/>
      <c r="F30" s="297">
        <v>135</v>
      </c>
      <c r="G30" s="296"/>
      <c r="H30" s="201" t="s">
        <v>189</v>
      </c>
      <c r="I30" s="295" t="s">
        <v>699</v>
      </c>
      <c r="J30" s="296"/>
    </row>
    <row r="31" spans="2:10" ht="12.75" customHeight="1" x14ac:dyDescent="0.2">
      <c r="B31" s="295">
        <v>12</v>
      </c>
      <c r="C31" s="296"/>
      <c r="D31" s="295" t="s">
        <v>265</v>
      </c>
      <c r="E31" s="296"/>
      <c r="F31" s="297">
        <v>180</v>
      </c>
      <c r="G31" s="296"/>
      <c r="H31" s="201" t="s">
        <v>247</v>
      </c>
      <c r="I31" s="295" t="s">
        <v>700</v>
      </c>
      <c r="J31" s="296"/>
    </row>
    <row r="32" spans="2:10" ht="12.75" customHeight="1" x14ac:dyDescent="0.2">
      <c r="B32" s="295">
        <v>13</v>
      </c>
      <c r="C32" s="296"/>
      <c r="D32" s="304" t="s">
        <v>701</v>
      </c>
      <c r="E32" s="296"/>
      <c r="F32" s="297">
        <v>270</v>
      </c>
      <c r="G32" s="296"/>
      <c r="H32" s="201" t="s">
        <v>280</v>
      </c>
      <c r="I32" s="295" t="s">
        <v>688</v>
      </c>
      <c r="J32" s="296"/>
    </row>
    <row r="33" spans="2:10" ht="12.75" customHeight="1" x14ac:dyDescent="0.2">
      <c r="B33" s="295">
        <v>14</v>
      </c>
      <c r="C33" s="296"/>
      <c r="D33" s="295" t="s">
        <v>702</v>
      </c>
      <c r="E33" s="296"/>
      <c r="F33" s="297">
        <v>555</v>
      </c>
      <c r="G33" s="296"/>
      <c r="H33" s="201" t="s">
        <v>288</v>
      </c>
      <c r="I33" s="295" t="s">
        <v>703</v>
      </c>
      <c r="J33" s="296"/>
    </row>
    <row r="34" spans="2:10" ht="12.75" customHeight="1" x14ac:dyDescent="0.2">
      <c r="B34" s="295">
        <v>15</v>
      </c>
      <c r="C34" s="296"/>
      <c r="D34" s="295" t="s">
        <v>702</v>
      </c>
      <c r="E34" s="296"/>
      <c r="F34" s="297">
        <v>555</v>
      </c>
      <c r="G34" s="296"/>
      <c r="H34" s="201" t="s">
        <v>285</v>
      </c>
      <c r="I34" s="295" t="s">
        <v>695</v>
      </c>
      <c r="J34" s="296"/>
    </row>
    <row r="35" spans="2:10" ht="12.75" customHeight="1" x14ac:dyDescent="0.2">
      <c r="B35" s="295">
        <v>16</v>
      </c>
      <c r="C35" s="296"/>
      <c r="D35" s="295" t="s">
        <v>265</v>
      </c>
      <c r="E35" s="296"/>
      <c r="F35" s="297">
        <v>180</v>
      </c>
      <c r="G35" s="296"/>
      <c r="H35" s="201" t="s">
        <v>254</v>
      </c>
      <c r="I35" s="295" t="s">
        <v>704</v>
      </c>
      <c r="J35" s="296"/>
    </row>
    <row r="36" spans="2:10" ht="12.75" customHeight="1" x14ac:dyDescent="0.2">
      <c r="B36" s="295">
        <v>17</v>
      </c>
      <c r="C36" s="296"/>
      <c r="D36" s="295" t="s">
        <v>694</v>
      </c>
      <c r="E36" s="296"/>
      <c r="F36" s="297">
        <v>135</v>
      </c>
      <c r="G36" s="296"/>
      <c r="H36" s="201" t="s">
        <v>254</v>
      </c>
      <c r="I36" s="295" t="s">
        <v>705</v>
      </c>
      <c r="J36" s="296"/>
    </row>
    <row r="37" spans="2:10" ht="12.75" customHeight="1" x14ac:dyDescent="0.2">
      <c r="B37" s="295">
        <v>18</v>
      </c>
      <c r="C37" s="296"/>
      <c r="D37" s="295" t="s">
        <v>694</v>
      </c>
      <c r="E37" s="296"/>
      <c r="F37" s="297">
        <v>135</v>
      </c>
      <c r="G37" s="296"/>
      <c r="H37" s="201" t="s">
        <v>272</v>
      </c>
      <c r="I37" s="295" t="s">
        <v>688</v>
      </c>
      <c r="J37" s="296"/>
    </row>
    <row r="38" spans="2:10" ht="12.75" customHeight="1" x14ac:dyDescent="0.2">
      <c r="B38" s="295">
        <v>19</v>
      </c>
      <c r="C38" s="296"/>
      <c r="D38" s="295" t="s">
        <v>702</v>
      </c>
      <c r="E38" s="296"/>
      <c r="F38" s="297">
        <v>555</v>
      </c>
      <c r="G38" s="296"/>
      <c r="H38" s="201" t="s">
        <v>292</v>
      </c>
      <c r="I38" s="295" t="s">
        <v>706</v>
      </c>
      <c r="J38" s="296"/>
    </row>
    <row r="39" spans="2:10" x14ac:dyDescent="0.2">
      <c r="B39" s="298"/>
      <c r="C39" s="296"/>
      <c r="D39" s="307" t="s">
        <v>447</v>
      </c>
      <c r="E39" s="296"/>
      <c r="F39" s="299">
        <v>4003</v>
      </c>
      <c r="G39" s="296"/>
      <c r="H39" s="202"/>
      <c r="I39" s="298"/>
      <c r="J39" s="296"/>
    </row>
    <row r="40" spans="2:10" ht="45.6" customHeight="1" x14ac:dyDescent="0.2">
      <c r="B40" s="300" t="s">
        <v>304</v>
      </c>
      <c r="C40" s="301"/>
      <c r="D40" s="301"/>
      <c r="E40" s="301"/>
      <c r="F40" s="301"/>
      <c r="G40" s="301"/>
      <c r="H40" s="301"/>
      <c r="I40" s="301"/>
      <c r="J40" s="301"/>
    </row>
    <row r="41" spans="2:10" ht="12.75" customHeight="1" x14ac:dyDescent="0.2">
      <c r="B41" s="302" t="s">
        <v>181</v>
      </c>
      <c r="C41" s="296"/>
      <c r="D41" s="302" t="s">
        <v>182</v>
      </c>
      <c r="E41" s="296"/>
      <c r="F41" s="302" t="s">
        <v>183</v>
      </c>
      <c r="G41" s="296"/>
      <c r="H41" s="200" t="s">
        <v>184</v>
      </c>
      <c r="I41" s="302" t="s">
        <v>185</v>
      </c>
      <c r="J41" s="296"/>
    </row>
    <row r="42" spans="2:10" ht="12.75" customHeight="1" x14ac:dyDescent="0.2">
      <c r="B42" s="295">
        <v>1</v>
      </c>
      <c r="C42" s="296"/>
      <c r="D42" s="295" t="s">
        <v>707</v>
      </c>
      <c r="E42" s="296"/>
      <c r="F42" s="297">
        <v>1513.36</v>
      </c>
      <c r="G42" s="296"/>
      <c r="H42" s="201" t="s">
        <v>306</v>
      </c>
      <c r="I42" s="295" t="s">
        <v>695</v>
      </c>
      <c r="J42" s="296"/>
    </row>
    <row r="43" spans="2:10" ht="12.75" customHeight="1" x14ac:dyDescent="0.2">
      <c r="B43" s="295">
        <v>2</v>
      </c>
      <c r="C43" s="296"/>
      <c r="D43" s="295" t="s">
        <v>707</v>
      </c>
      <c r="E43" s="296"/>
      <c r="F43" s="297">
        <v>2666.88</v>
      </c>
      <c r="G43" s="296"/>
      <c r="H43" s="201" t="s">
        <v>306</v>
      </c>
      <c r="I43" s="295" t="s">
        <v>703</v>
      </c>
      <c r="J43" s="296"/>
    </row>
    <row r="44" spans="2:10" ht="12.75" customHeight="1" x14ac:dyDescent="0.2">
      <c r="B44" s="295">
        <v>3</v>
      </c>
      <c r="C44" s="296"/>
      <c r="D44" s="295" t="s">
        <v>707</v>
      </c>
      <c r="E44" s="296"/>
      <c r="F44" s="297">
        <v>1726.92</v>
      </c>
      <c r="G44" s="296"/>
      <c r="H44" s="201" t="s">
        <v>306</v>
      </c>
      <c r="I44" s="295" t="s">
        <v>706</v>
      </c>
      <c r="J44" s="296"/>
    </row>
    <row r="45" spans="2:10" ht="12.75" customHeight="1" x14ac:dyDescent="0.2">
      <c r="B45" s="295">
        <v>4</v>
      </c>
      <c r="C45" s="296"/>
      <c r="D45" s="295" t="s">
        <v>708</v>
      </c>
      <c r="E45" s="296"/>
      <c r="F45" s="297">
        <v>45</v>
      </c>
      <c r="G45" s="296"/>
      <c r="H45" s="201" t="s">
        <v>391</v>
      </c>
      <c r="I45" s="295" t="s">
        <v>686</v>
      </c>
      <c r="J45" s="296"/>
    </row>
    <row r="46" spans="2:10" ht="12.75" customHeight="1" x14ac:dyDescent="0.2">
      <c r="B46" s="295">
        <v>5</v>
      </c>
      <c r="C46" s="296"/>
      <c r="D46" s="304" t="s">
        <v>709</v>
      </c>
      <c r="E46" s="296"/>
      <c r="F46" s="297">
        <v>66</v>
      </c>
      <c r="G46" s="296"/>
      <c r="H46" s="201" t="s">
        <v>354</v>
      </c>
      <c r="I46" s="295" t="s">
        <v>688</v>
      </c>
      <c r="J46" s="296"/>
    </row>
    <row r="47" spans="2:10" ht="12.75" customHeight="1" x14ac:dyDescent="0.2">
      <c r="B47" s="295">
        <v>6</v>
      </c>
      <c r="C47" s="296"/>
      <c r="D47" s="295" t="s">
        <v>710</v>
      </c>
      <c r="E47" s="296"/>
      <c r="F47" s="297">
        <v>50</v>
      </c>
      <c r="G47" s="296"/>
      <c r="H47" s="201" t="s">
        <v>312</v>
      </c>
      <c r="I47" s="295" t="s">
        <v>686</v>
      </c>
      <c r="J47" s="296"/>
    </row>
    <row r="48" spans="2:10" ht="12.75" customHeight="1" x14ac:dyDescent="0.2">
      <c r="B48" s="295">
        <v>7</v>
      </c>
      <c r="C48" s="296"/>
      <c r="D48" s="295" t="s">
        <v>710</v>
      </c>
      <c r="E48" s="296"/>
      <c r="F48" s="297">
        <v>50</v>
      </c>
      <c r="G48" s="296"/>
      <c r="H48" s="201" t="s">
        <v>630</v>
      </c>
      <c r="I48" s="295" t="s">
        <v>691</v>
      </c>
      <c r="J48" s="296"/>
    </row>
    <row r="49" spans="2:10" ht="12.75" customHeight="1" x14ac:dyDescent="0.2">
      <c r="B49" s="295">
        <v>8</v>
      </c>
      <c r="C49" s="296"/>
      <c r="D49" s="295" t="s">
        <v>711</v>
      </c>
      <c r="E49" s="296"/>
      <c r="F49" s="297">
        <v>79</v>
      </c>
      <c r="G49" s="296"/>
      <c r="H49" s="201" t="s">
        <v>213</v>
      </c>
      <c r="I49" s="295" t="s">
        <v>686</v>
      </c>
      <c r="J49" s="296"/>
    </row>
    <row r="50" spans="2:10" ht="12.75" customHeight="1" x14ac:dyDescent="0.2">
      <c r="B50" s="295">
        <v>9</v>
      </c>
      <c r="C50" s="296"/>
      <c r="D50" s="295" t="s">
        <v>711</v>
      </c>
      <c r="E50" s="296"/>
      <c r="F50" s="297">
        <v>79</v>
      </c>
      <c r="G50" s="296"/>
      <c r="H50" s="201" t="s">
        <v>213</v>
      </c>
      <c r="I50" s="295" t="s">
        <v>691</v>
      </c>
      <c r="J50" s="296"/>
    </row>
    <row r="51" spans="2:10" ht="12.75" customHeight="1" x14ac:dyDescent="0.2">
      <c r="B51" s="295">
        <v>10</v>
      </c>
      <c r="C51" s="296"/>
      <c r="D51" s="295" t="s">
        <v>333</v>
      </c>
      <c r="E51" s="296"/>
      <c r="F51" s="297">
        <v>318.32</v>
      </c>
      <c r="G51" s="296"/>
      <c r="H51" s="201" t="s">
        <v>334</v>
      </c>
      <c r="I51" s="295" t="s">
        <v>335</v>
      </c>
      <c r="J51" s="296"/>
    </row>
    <row r="52" spans="2:10" ht="12.75" customHeight="1" x14ac:dyDescent="0.2">
      <c r="B52" s="295">
        <v>11</v>
      </c>
      <c r="C52" s="296"/>
      <c r="D52" s="295" t="s">
        <v>333</v>
      </c>
      <c r="E52" s="296"/>
      <c r="F52" s="297">
        <v>308.68</v>
      </c>
      <c r="G52" s="296"/>
      <c r="H52" s="201" t="s">
        <v>334</v>
      </c>
      <c r="I52" s="295" t="s">
        <v>335</v>
      </c>
      <c r="J52" s="296"/>
    </row>
    <row r="53" spans="2:10" ht="12.75" customHeight="1" x14ac:dyDescent="0.2">
      <c r="B53" s="295">
        <v>12</v>
      </c>
      <c r="C53" s="296"/>
      <c r="D53" s="295" t="s">
        <v>333</v>
      </c>
      <c r="E53" s="296"/>
      <c r="F53" s="297">
        <v>308.68</v>
      </c>
      <c r="G53" s="296"/>
      <c r="H53" s="201" t="s">
        <v>334</v>
      </c>
      <c r="I53" s="295" t="s">
        <v>335</v>
      </c>
      <c r="J53" s="296"/>
    </row>
    <row r="54" spans="2:10" ht="12.75" customHeight="1" x14ac:dyDescent="0.2">
      <c r="B54" s="295">
        <v>13</v>
      </c>
      <c r="C54" s="296"/>
      <c r="D54" s="295" t="s">
        <v>333</v>
      </c>
      <c r="E54" s="296"/>
      <c r="F54" s="297">
        <v>308.68</v>
      </c>
      <c r="G54" s="296"/>
      <c r="H54" s="201" t="s">
        <v>334</v>
      </c>
      <c r="I54" s="295" t="s">
        <v>335</v>
      </c>
      <c r="J54" s="296"/>
    </row>
    <row r="55" spans="2:10" ht="12.75" customHeight="1" x14ac:dyDescent="0.2">
      <c r="B55" s="295">
        <v>14</v>
      </c>
      <c r="C55" s="296"/>
      <c r="D55" s="295" t="s">
        <v>333</v>
      </c>
      <c r="E55" s="296"/>
      <c r="F55" s="297">
        <v>308.68</v>
      </c>
      <c r="G55" s="296"/>
      <c r="H55" s="201" t="s">
        <v>334</v>
      </c>
      <c r="I55" s="295" t="s">
        <v>335</v>
      </c>
      <c r="J55" s="296"/>
    </row>
    <row r="56" spans="2:10" ht="12.75" customHeight="1" x14ac:dyDescent="0.2">
      <c r="B56" s="295">
        <v>15</v>
      </c>
      <c r="C56" s="296"/>
      <c r="D56" s="295" t="s">
        <v>712</v>
      </c>
      <c r="E56" s="296"/>
      <c r="F56" s="297">
        <v>117</v>
      </c>
      <c r="G56" s="296"/>
      <c r="H56" s="201" t="s">
        <v>280</v>
      </c>
      <c r="I56" s="295" t="s">
        <v>688</v>
      </c>
      <c r="J56" s="296"/>
    </row>
    <row r="57" spans="2:10" x14ac:dyDescent="0.2">
      <c r="B57" s="298"/>
      <c r="C57" s="296"/>
      <c r="D57" s="307" t="s">
        <v>447</v>
      </c>
      <c r="E57" s="296"/>
      <c r="F57" s="299">
        <v>7946.2000000000007</v>
      </c>
      <c r="G57" s="296"/>
      <c r="H57" s="202"/>
      <c r="I57" s="298"/>
      <c r="J57" s="296"/>
    </row>
    <row r="58" spans="2:10" ht="45.6" customHeight="1" x14ac:dyDescent="0.2">
      <c r="B58" s="300" t="s">
        <v>340</v>
      </c>
      <c r="C58" s="301"/>
      <c r="D58" s="301"/>
      <c r="E58" s="301"/>
      <c r="F58" s="301"/>
      <c r="G58" s="301"/>
      <c r="H58" s="301"/>
      <c r="I58" s="301"/>
      <c r="J58" s="301"/>
    </row>
    <row r="59" spans="2:10" ht="12.75" customHeight="1" x14ac:dyDescent="0.2">
      <c r="B59" s="302" t="s">
        <v>181</v>
      </c>
      <c r="C59" s="296"/>
      <c r="D59" s="302" t="s">
        <v>182</v>
      </c>
      <c r="E59" s="296"/>
      <c r="F59" s="302" t="s">
        <v>183</v>
      </c>
      <c r="G59" s="296"/>
      <c r="H59" s="200" t="s">
        <v>184</v>
      </c>
      <c r="I59" s="302" t="s">
        <v>185</v>
      </c>
      <c r="J59" s="296"/>
    </row>
    <row r="60" spans="2:10" ht="12.75" customHeight="1" x14ac:dyDescent="0.2">
      <c r="B60" s="295">
        <v>1</v>
      </c>
      <c r="C60" s="296"/>
      <c r="D60" s="295" t="s">
        <v>713</v>
      </c>
      <c r="E60" s="296"/>
      <c r="F60" s="297">
        <v>26.67</v>
      </c>
      <c r="G60" s="296"/>
      <c r="H60" s="201" t="s">
        <v>306</v>
      </c>
      <c r="I60" s="295" t="s">
        <v>695</v>
      </c>
      <c r="J60" s="296"/>
    </row>
    <row r="61" spans="2:10" ht="12.75" customHeight="1" x14ac:dyDescent="0.2">
      <c r="B61" s="295">
        <v>2</v>
      </c>
      <c r="C61" s="296"/>
      <c r="D61" s="295" t="s">
        <v>713</v>
      </c>
      <c r="E61" s="296"/>
      <c r="F61" s="297">
        <v>85.79</v>
      </c>
      <c r="G61" s="296"/>
      <c r="H61" s="201" t="s">
        <v>306</v>
      </c>
      <c r="I61" s="295" t="s">
        <v>703</v>
      </c>
      <c r="J61" s="296"/>
    </row>
    <row r="62" spans="2:10" ht="12.75" customHeight="1" x14ac:dyDescent="0.2">
      <c r="B62" s="295">
        <v>3</v>
      </c>
      <c r="C62" s="296"/>
      <c r="D62" s="295" t="s">
        <v>713</v>
      </c>
      <c r="E62" s="296"/>
      <c r="F62" s="297">
        <v>26.67</v>
      </c>
      <c r="G62" s="296"/>
      <c r="H62" s="201" t="s">
        <v>306</v>
      </c>
      <c r="I62" s="295" t="s">
        <v>706</v>
      </c>
      <c r="J62" s="296"/>
    </row>
    <row r="63" spans="2:10" ht="12.75" customHeight="1" x14ac:dyDescent="0.2">
      <c r="B63" s="295">
        <v>4</v>
      </c>
      <c r="C63" s="296"/>
      <c r="D63" s="295" t="s">
        <v>714</v>
      </c>
      <c r="E63" s="296"/>
      <c r="F63" s="297">
        <v>10.76</v>
      </c>
      <c r="G63" s="296"/>
      <c r="H63" s="201" t="s">
        <v>391</v>
      </c>
      <c r="I63" s="295" t="s">
        <v>686</v>
      </c>
      <c r="J63" s="296"/>
    </row>
    <row r="64" spans="2:10" ht="12.75" customHeight="1" x14ac:dyDescent="0.2">
      <c r="B64" s="295">
        <v>5</v>
      </c>
      <c r="C64" s="296"/>
      <c r="D64" s="295" t="s">
        <v>715</v>
      </c>
      <c r="E64" s="296"/>
      <c r="F64" s="297">
        <v>11.52</v>
      </c>
      <c r="G64" s="296"/>
      <c r="H64" s="201" t="s">
        <v>312</v>
      </c>
      <c r="I64" s="295" t="s">
        <v>686</v>
      </c>
      <c r="J64" s="296"/>
    </row>
    <row r="65" spans="2:10" ht="12.75" customHeight="1" x14ac:dyDescent="0.2">
      <c r="B65" s="295">
        <v>6</v>
      </c>
      <c r="C65" s="296"/>
      <c r="D65" s="295" t="s">
        <v>716</v>
      </c>
      <c r="E65" s="296"/>
      <c r="F65" s="297">
        <v>10</v>
      </c>
      <c r="G65" s="296"/>
      <c r="H65" s="201" t="s">
        <v>213</v>
      </c>
      <c r="I65" s="295" t="s">
        <v>686</v>
      </c>
      <c r="J65" s="296"/>
    </row>
    <row r="66" spans="2:10" ht="12.75" customHeight="1" x14ac:dyDescent="0.2">
      <c r="B66" s="295">
        <v>7</v>
      </c>
      <c r="C66" s="296"/>
      <c r="D66" s="295" t="s">
        <v>717</v>
      </c>
      <c r="E66" s="296"/>
      <c r="F66" s="297">
        <v>225</v>
      </c>
      <c r="G66" s="296"/>
      <c r="H66" s="201" t="s">
        <v>189</v>
      </c>
      <c r="I66" s="295" t="s">
        <v>698</v>
      </c>
      <c r="J66" s="296"/>
    </row>
    <row r="67" spans="2:10" ht="12.75" customHeight="1" x14ac:dyDescent="0.2">
      <c r="B67" s="295">
        <v>8</v>
      </c>
      <c r="C67" s="296"/>
      <c r="D67" s="295" t="s">
        <v>718</v>
      </c>
      <c r="E67" s="296"/>
      <c r="F67" s="297">
        <v>10</v>
      </c>
      <c r="G67" s="296"/>
      <c r="H67" s="201" t="s">
        <v>294</v>
      </c>
      <c r="I67" s="295" t="s">
        <v>719</v>
      </c>
      <c r="J67" s="296"/>
    </row>
    <row r="68" spans="2:10" ht="12.75" customHeight="1" x14ac:dyDescent="0.2">
      <c r="B68" s="295">
        <v>9</v>
      </c>
      <c r="C68" s="296"/>
      <c r="D68" s="295" t="s">
        <v>720</v>
      </c>
      <c r="E68" s="296"/>
      <c r="F68" s="297">
        <v>60</v>
      </c>
      <c r="G68" s="296"/>
      <c r="H68" s="201" t="s">
        <v>247</v>
      </c>
      <c r="I68" s="295" t="s">
        <v>700</v>
      </c>
      <c r="J68" s="296"/>
    </row>
    <row r="69" spans="2:10" ht="12.75" customHeight="1" x14ac:dyDescent="0.2">
      <c r="B69" s="295">
        <v>10</v>
      </c>
      <c r="C69" s="296"/>
      <c r="D69" s="295" t="s">
        <v>617</v>
      </c>
      <c r="E69" s="296"/>
      <c r="F69" s="297">
        <v>112</v>
      </c>
      <c r="G69" s="296"/>
      <c r="H69" s="201" t="s">
        <v>254</v>
      </c>
      <c r="I69" s="295" t="s">
        <v>721</v>
      </c>
      <c r="J69" s="296"/>
    </row>
    <row r="70" spans="2:10" ht="12.75" customHeight="1" x14ac:dyDescent="0.2">
      <c r="B70" s="295">
        <v>11</v>
      </c>
      <c r="C70" s="296"/>
      <c r="D70" s="295" t="s">
        <v>722</v>
      </c>
      <c r="E70" s="296"/>
      <c r="F70" s="297">
        <v>225</v>
      </c>
      <c r="G70" s="296"/>
      <c r="H70" s="201" t="s">
        <v>272</v>
      </c>
      <c r="I70" s="295" t="s">
        <v>695</v>
      </c>
      <c r="J70" s="296"/>
    </row>
    <row r="71" spans="2:10" ht="12.75" customHeight="1" x14ac:dyDescent="0.2">
      <c r="B71" s="295">
        <v>12</v>
      </c>
      <c r="C71" s="296"/>
      <c r="D71" s="295" t="s">
        <v>723</v>
      </c>
      <c r="E71" s="296"/>
      <c r="F71" s="297">
        <v>225</v>
      </c>
      <c r="G71" s="296"/>
      <c r="H71" s="201" t="s">
        <v>272</v>
      </c>
      <c r="I71" s="295" t="s">
        <v>706</v>
      </c>
      <c r="J71" s="296"/>
    </row>
    <row r="72" spans="2:10" ht="12.75" customHeight="1" x14ac:dyDescent="0.2">
      <c r="B72" s="295">
        <v>13</v>
      </c>
      <c r="C72" s="296"/>
      <c r="D72" s="295" t="s">
        <v>724</v>
      </c>
      <c r="E72" s="296"/>
      <c r="F72" s="297">
        <v>302.17</v>
      </c>
      <c r="G72" s="296"/>
      <c r="H72" s="201" t="s">
        <v>254</v>
      </c>
      <c r="I72" s="295" t="s">
        <v>704</v>
      </c>
      <c r="J72" s="296"/>
    </row>
    <row r="73" spans="2:10" ht="12.75" customHeight="1" x14ac:dyDescent="0.2">
      <c r="B73" s="295">
        <v>14</v>
      </c>
      <c r="C73" s="296"/>
      <c r="D73" s="295" t="s">
        <v>725</v>
      </c>
      <c r="E73" s="296"/>
      <c r="F73" s="297">
        <v>10</v>
      </c>
      <c r="G73" s="296"/>
      <c r="H73" s="201" t="s">
        <v>272</v>
      </c>
      <c r="I73" s="295" t="s">
        <v>719</v>
      </c>
      <c r="J73" s="296"/>
    </row>
    <row r="74" spans="2:10" x14ac:dyDescent="0.2">
      <c r="B74" s="298"/>
      <c r="C74" s="296"/>
      <c r="D74" s="307" t="s">
        <v>447</v>
      </c>
      <c r="E74" s="296"/>
      <c r="F74" s="299">
        <v>1340.58</v>
      </c>
      <c r="G74" s="296"/>
      <c r="H74" s="202"/>
      <c r="I74" s="298"/>
      <c r="J74" s="296"/>
    </row>
    <row r="75" spans="2:10" ht="45.6" customHeight="1" x14ac:dyDescent="0.2">
      <c r="B75" s="300" t="s">
        <v>352</v>
      </c>
      <c r="C75" s="301"/>
      <c r="D75" s="301"/>
      <c r="E75" s="301"/>
      <c r="F75" s="301"/>
      <c r="G75" s="301"/>
      <c r="H75" s="301"/>
      <c r="I75" s="301"/>
      <c r="J75" s="301"/>
    </row>
    <row r="76" spans="2:10" ht="12.75" customHeight="1" x14ac:dyDescent="0.2">
      <c r="B76" s="302" t="s">
        <v>181</v>
      </c>
      <c r="C76" s="296"/>
      <c r="D76" s="302" t="s">
        <v>182</v>
      </c>
      <c r="E76" s="296"/>
      <c r="F76" s="302" t="s">
        <v>183</v>
      </c>
      <c r="G76" s="296"/>
      <c r="H76" s="200" t="s">
        <v>184</v>
      </c>
      <c r="I76" s="302" t="s">
        <v>185</v>
      </c>
      <c r="J76" s="296"/>
    </row>
    <row r="77" spans="2:10" ht="12.75" customHeight="1" x14ac:dyDescent="0.2">
      <c r="B77" s="295">
        <v>1</v>
      </c>
      <c r="C77" s="296"/>
      <c r="D77" s="295" t="s">
        <v>726</v>
      </c>
      <c r="E77" s="296"/>
      <c r="F77" s="297">
        <v>640</v>
      </c>
      <c r="G77" s="296"/>
      <c r="H77" s="201" t="s">
        <v>189</v>
      </c>
      <c r="I77" s="295" t="s">
        <v>358</v>
      </c>
      <c r="J77" s="296"/>
    </row>
    <row r="78" spans="2:10" ht="12.75" customHeight="1" x14ac:dyDescent="0.2">
      <c r="B78" s="295">
        <v>2</v>
      </c>
      <c r="C78" s="296"/>
      <c r="D78" s="295" t="s">
        <v>727</v>
      </c>
      <c r="E78" s="296"/>
      <c r="F78" s="297">
        <v>380</v>
      </c>
      <c r="G78" s="296"/>
      <c r="H78" s="201" t="s">
        <v>292</v>
      </c>
      <c r="I78" s="295" t="s">
        <v>358</v>
      </c>
      <c r="J78" s="296"/>
    </row>
    <row r="79" spans="2:10" x14ac:dyDescent="0.2">
      <c r="B79" s="298"/>
      <c r="C79" s="296"/>
      <c r="D79" s="307" t="s">
        <v>447</v>
      </c>
      <c r="E79" s="296"/>
      <c r="F79" s="299">
        <v>1020</v>
      </c>
      <c r="G79" s="296"/>
      <c r="H79" s="202"/>
      <c r="I79" s="298"/>
      <c r="J79" s="296"/>
    </row>
    <row r="80" spans="2:10" ht="45.6" customHeight="1" x14ac:dyDescent="0.2">
      <c r="B80" s="300" t="s">
        <v>362</v>
      </c>
      <c r="C80" s="301"/>
      <c r="D80" s="301"/>
      <c r="E80" s="301"/>
      <c r="F80" s="301"/>
      <c r="G80" s="301"/>
      <c r="H80" s="301"/>
      <c r="I80" s="301"/>
      <c r="J80" s="301"/>
    </row>
    <row r="81" spans="2:10" ht="12.75" customHeight="1" x14ac:dyDescent="0.2">
      <c r="B81" s="302" t="s">
        <v>181</v>
      </c>
      <c r="C81" s="296"/>
      <c r="D81" s="302" t="s">
        <v>182</v>
      </c>
      <c r="E81" s="296"/>
      <c r="F81" s="302" t="s">
        <v>183</v>
      </c>
      <c r="G81" s="296"/>
      <c r="H81" s="200" t="s">
        <v>184</v>
      </c>
      <c r="I81" s="302" t="s">
        <v>185</v>
      </c>
      <c r="J81" s="296"/>
    </row>
    <row r="82" spans="2:10" ht="12.75" customHeight="1" x14ac:dyDescent="0.2">
      <c r="B82" s="295">
        <v>1</v>
      </c>
      <c r="C82" s="296"/>
      <c r="D82" s="295" t="s">
        <v>728</v>
      </c>
      <c r="E82" s="296"/>
      <c r="F82" s="297">
        <v>35</v>
      </c>
      <c r="G82" s="296"/>
      <c r="H82" s="201" t="s">
        <v>201</v>
      </c>
      <c r="I82" s="295" t="s">
        <v>367</v>
      </c>
      <c r="J82" s="296"/>
    </row>
    <row r="83" spans="2:10" ht="12.75" customHeight="1" x14ac:dyDescent="0.2">
      <c r="B83" s="295">
        <v>2</v>
      </c>
      <c r="C83" s="296"/>
      <c r="D83" s="295" t="s">
        <v>617</v>
      </c>
      <c r="E83" s="296"/>
      <c r="F83" s="297">
        <v>60</v>
      </c>
      <c r="G83" s="296"/>
      <c r="H83" s="201" t="s">
        <v>303</v>
      </c>
      <c r="I83" s="295" t="s">
        <v>721</v>
      </c>
      <c r="J83" s="296"/>
    </row>
    <row r="84" spans="2:10" x14ac:dyDescent="0.2">
      <c r="B84" s="298"/>
      <c r="C84" s="296"/>
      <c r="D84" s="307" t="s">
        <v>447</v>
      </c>
      <c r="E84" s="296"/>
      <c r="F84" s="299">
        <v>95</v>
      </c>
      <c r="G84" s="296"/>
      <c r="H84" s="202"/>
      <c r="I84" s="298"/>
      <c r="J84" s="296"/>
    </row>
    <row r="85" spans="2:10" ht="18.75" customHeight="1" x14ac:dyDescent="0.2"/>
    <row r="87" spans="2:10" x14ac:dyDescent="0.2">
      <c r="E87" s="213" t="s">
        <v>681</v>
      </c>
      <c r="F87" s="214">
        <f>F17</f>
        <v>201834.74000000002</v>
      </c>
    </row>
    <row r="88" spans="2:10" x14ac:dyDescent="0.2">
      <c r="E88" s="213" t="s">
        <v>445</v>
      </c>
      <c r="F88" s="215">
        <f>F39+F57+F74+F79+F84</f>
        <v>14404.78</v>
      </c>
    </row>
    <row r="89" spans="2:10" x14ac:dyDescent="0.2">
      <c r="E89" s="213" t="s">
        <v>15</v>
      </c>
      <c r="F89" s="214">
        <f>SUM(F87:F88)</f>
        <v>216239.52000000002</v>
      </c>
    </row>
  </sheetData>
  <mergeCells count="276">
    <mergeCell ref="D5:G5"/>
    <mergeCell ref="D7:G7"/>
    <mergeCell ref="D9:G9"/>
    <mergeCell ref="B12:J12"/>
    <mergeCell ref="B13:C13"/>
    <mergeCell ref="D13:E13"/>
    <mergeCell ref="F13:G13"/>
    <mergeCell ref="I13:J13"/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B21:C21"/>
    <mergeCell ref="D21:E21"/>
    <mergeCell ref="F21:G21"/>
    <mergeCell ref="I21:J21"/>
    <mergeCell ref="B22:C22"/>
    <mergeCell ref="D22:E22"/>
    <mergeCell ref="F22:G22"/>
    <mergeCell ref="I22:J22"/>
    <mergeCell ref="B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5:C25"/>
    <mergeCell ref="D25:E25"/>
    <mergeCell ref="F25:G25"/>
    <mergeCell ref="I25:J25"/>
    <mergeCell ref="B26:C26"/>
    <mergeCell ref="D26:E26"/>
    <mergeCell ref="F26:G26"/>
    <mergeCell ref="I26:J26"/>
    <mergeCell ref="B23:C23"/>
    <mergeCell ref="D23:E23"/>
    <mergeCell ref="F23:G23"/>
    <mergeCell ref="I23:J23"/>
    <mergeCell ref="B24:C24"/>
    <mergeCell ref="D24:E24"/>
    <mergeCell ref="F24:G24"/>
    <mergeCell ref="I24:J24"/>
    <mergeCell ref="B30:C30"/>
    <mergeCell ref="D30:E30"/>
    <mergeCell ref="F30:G30"/>
    <mergeCell ref="I30:J30"/>
    <mergeCell ref="B31:C31"/>
    <mergeCell ref="D31:E31"/>
    <mergeCell ref="F31:G31"/>
    <mergeCell ref="I31:J31"/>
    <mergeCell ref="B28:C28"/>
    <mergeCell ref="D28:E28"/>
    <mergeCell ref="F28:G28"/>
    <mergeCell ref="I28:J28"/>
    <mergeCell ref="B29:C29"/>
    <mergeCell ref="D29:E29"/>
    <mergeCell ref="F29:G29"/>
    <mergeCell ref="I29:J29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38:C38"/>
    <mergeCell ref="D38:E38"/>
    <mergeCell ref="F38:G38"/>
    <mergeCell ref="I38:J38"/>
    <mergeCell ref="D27:E27"/>
    <mergeCell ref="F27:G27"/>
    <mergeCell ref="I27:J27"/>
    <mergeCell ref="B36:C36"/>
    <mergeCell ref="D36:E36"/>
    <mergeCell ref="F36:G36"/>
    <mergeCell ref="I36:J36"/>
    <mergeCell ref="B37:C37"/>
    <mergeCell ref="D37:E37"/>
    <mergeCell ref="F37:G37"/>
    <mergeCell ref="I37:J37"/>
    <mergeCell ref="B39:C39"/>
    <mergeCell ref="D39:E39"/>
    <mergeCell ref="F39:G39"/>
    <mergeCell ref="I39:J39"/>
    <mergeCell ref="B40:J40"/>
    <mergeCell ref="B41:C41"/>
    <mergeCell ref="D41:E41"/>
    <mergeCell ref="F41:G41"/>
    <mergeCell ref="I41:J41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61:C61"/>
    <mergeCell ref="D61:E61"/>
    <mergeCell ref="F61:G61"/>
    <mergeCell ref="I61:J61"/>
    <mergeCell ref="B62:C62"/>
    <mergeCell ref="D62:E62"/>
    <mergeCell ref="F62:G62"/>
    <mergeCell ref="I62:J62"/>
    <mergeCell ref="B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5:C65"/>
    <mergeCell ref="D65:E65"/>
    <mergeCell ref="F65:G65"/>
    <mergeCell ref="I65:J65"/>
    <mergeCell ref="B66:C66"/>
    <mergeCell ref="D66:E66"/>
    <mergeCell ref="F66:G66"/>
    <mergeCell ref="I66:J66"/>
    <mergeCell ref="B63:C63"/>
    <mergeCell ref="D63:E63"/>
    <mergeCell ref="F63:G63"/>
    <mergeCell ref="I63:J63"/>
    <mergeCell ref="B64:C64"/>
    <mergeCell ref="D64:E64"/>
    <mergeCell ref="F64:G64"/>
    <mergeCell ref="I64:J64"/>
    <mergeCell ref="B69:C69"/>
    <mergeCell ref="D69:E69"/>
    <mergeCell ref="F69:G69"/>
    <mergeCell ref="I69:J69"/>
    <mergeCell ref="B70:C70"/>
    <mergeCell ref="D70:E70"/>
    <mergeCell ref="F70:G70"/>
    <mergeCell ref="I70:J70"/>
    <mergeCell ref="B67:C67"/>
    <mergeCell ref="D67:E67"/>
    <mergeCell ref="F67:G67"/>
    <mergeCell ref="I67:J67"/>
    <mergeCell ref="B68:C68"/>
    <mergeCell ref="D68:E68"/>
    <mergeCell ref="F68:G68"/>
    <mergeCell ref="I68:J68"/>
    <mergeCell ref="B73:C73"/>
    <mergeCell ref="D73:E73"/>
    <mergeCell ref="F73:G73"/>
    <mergeCell ref="I73:J73"/>
    <mergeCell ref="B74:C74"/>
    <mergeCell ref="D74:E74"/>
    <mergeCell ref="F74:G74"/>
    <mergeCell ref="I74:J74"/>
    <mergeCell ref="B71:C71"/>
    <mergeCell ref="D71:E71"/>
    <mergeCell ref="F71:G71"/>
    <mergeCell ref="I71:J71"/>
    <mergeCell ref="B72:C72"/>
    <mergeCell ref="D72:E72"/>
    <mergeCell ref="F72:G72"/>
    <mergeCell ref="I72:J72"/>
    <mergeCell ref="B78:C78"/>
    <mergeCell ref="D78:E78"/>
    <mergeCell ref="F78:G78"/>
    <mergeCell ref="I78:J78"/>
    <mergeCell ref="B79:C79"/>
    <mergeCell ref="D79:E79"/>
    <mergeCell ref="F79:G79"/>
    <mergeCell ref="I79:J79"/>
    <mergeCell ref="B75:J75"/>
    <mergeCell ref="B76:C76"/>
    <mergeCell ref="D76:E76"/>
    <mergeCell ref="F76:G76"/>
    <mergeCell ref="I76:J76"/>
    <mergeCell ref="B77:C77"/>
    <mergeCell ref="D77:E77"/>
    <mergeCell ref="F77:G77"/>
    <mergeCell ref="I77:J77"/>
    <mergeCell ref="B83:C83"/>
    <mergeCell ref="D83:E83"/>
    <mergeCell ref="F83:G83"/>
    <mergeCell ref="I83:J83"/>
    <mergeCell ref="B84:C84"/>
    <mergeCell ref="D84:E84"/>
    <mergeCell ref="F84:G84"/>
    <mergeCell ref="I84:J84"/>
    <mergeCell ref="B80:J80"/>
    <mergeCell ref="B81:C81"/>
    <mergeCell ref="D81:E81"/>
    <mergeCell ref="F81:G81"/>
    <mergeCell ref="I81:J81"/>
    <mergeCell ref="B82:C82"/>
    <mergeCell ref="D82:E82"/>
    <mergeCell ref="F82:G82"/>
    <mergeCell ref="I82:J82"/>
  </mergeCells>
  <pageMargins left="0.7" right="0.7" top="0.75" bottom="0.75" header="0.3" footer="0.3"/>
  <pageSetup paperSize="9" scale="8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Vendimi</vt:lpstr>
      <vt:lpstr>R.financiar</vt:lpstr>
      <vt:lpstr>Tab. e buxhetit</vt:lpstr>
      <vt:lpstr>Mallrat</vt:lpstr>
      <vt:lpstr>Kapitalet</vt:lpstr>
      <vt:lpstr>Subvencionet dhe pagat</vt:lpstr>
      <vt:lpstr>Deputetët</vt:lpstr>
      <vt:lpstr>Administrata</vt:lpstr>
      <vt:lpstr>Stafi Politik</vt:lpstr>
      <vt:lpstr>Mallrat!Print_Area</vt:lpstr>
      <vt:lpstr>R.financiar!Print_Area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2019-07-16T13:02:40Z</dcterms:modified>
</cp:coreProperties>
</file>